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834" activeTab="5"/>
  </bookViews>
  <sheets>
    <sheet name="Косвенники Эмаль+ТЭНы+Аноды" sheetId="1" r:id="rId1"/>
    <sheet name="Теплоаккумуляторы" sheetId="2" r:id="rId2"/>
    <sheet name="Теплоаккумуляторы с ГВС" sheetId="6" r:id="rId3"/>
    <sheet name="Косвенники из нержавейки" sheetId="5" r:id="rId4"/>
    <sheet name="Баки Электронагрева" sheetId="3" r:id="rId5"/>
    <sheet name="Холодоаккумуляторы" sheetId="4" r:id="rId6"/>
  </sheets>
  <externalReferences>
    <externalReference r:id="rId7"/>
  </externalReferences>
  <calcPr calcId="162913" refMode="R1C1"/>
</workbook>
</file>

<file path=xl/calcChain.xml><?xml version="1.0" encoding="utf-8"?>
<calcChain xmlns="http://schemas.openxmlformats.org/spreadsheetml/2006/main">
  <c r="H52" i="2" l="1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35" i="2"/>
  <c r="I35" i="2" s="1"/>
  <c r="H34" i="2"/>
  <c r="I34" i="2" s="1"/>
  <c r="H33" i="2"/>
  <c r="I33" i="2" s="1"/>
  <c r="H32" i="2"/>
  <c r="I32" i="2" s="1"/>
  <c r="H31" i="2"/>
  <c r="I31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J20" i="3" l="1"/>
  <c r="J26" i="6" l="1"/>
  <c r="J24" i="6" l="1"/>
  <c r="K24" i="6" s="1"/>
  <c r="J25" i="6"/>
  <c r="K25" i="6" s="1"/>
  <c r="K26" i="6"/>
  <c r="J27" i="6"/>
  <c r="K27" i="6" s="1"/>
  <c r="J28" i="6"/>
  <c r="K28" i="6" s="1"/>
  <c r="J29" i="6"/>
  <c r="K29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85" i="6"/>
  <c r="K85" i="6" s="1"/>
  <c r="J23" i="6"/>
  <c r="K23" i="6" s="1"/>
  <c r="K13" i="5" l="1"/>
  <c r="L13" i="5" s="1"/>
  <c r="K14" i="5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K34" i="5"/>
  <c r="L34" i="5" s="1"/>
  <c r="K35" i="5"/>
  <c r="L35" i="5" s="1"/>
  <c r="K36" i="5"/>
  <c r="L36" i="5" s="1"/>
  <c r="K37" i="5"/>
  <c r="L37" i="5" s="1"/>
  <c r="K38" i="5"/>
  <c r="L38" i="5" s="1"/>
  <c r="K39" i="5"/>
  <c r="L39" i="5" s="1"/>
  <c r="K40" i="5"/>
  <c r="L40" i="5" s="1"/>
  <c r="K41" i="5"/>
  <c r="L41" i="5" s="1"/>
  <c r="K55" i="5"/>
  <c r="L55" i="5" s="1"/>
  <c r="K56" i="5"/>
  <c r="L56" i="5" s="1"/>
  <c r="K57" i="5"/>
  <c r="L57" i="5" s="1"/>
  <c r="K58" i="5"/>
  <c r="L58" i="5" s="1"/>
  <c r="K59" i="5"/>
  <c r="L59" i="5" s="1"/>
  <c r="K60" i="5"/>
  <c r="L60" i="5" s="1"/>
  <c r="K61" i="5"/>
  <c r="L61" i="5" s="1"/>
  <c r="K12" i="5"/>
  <c r="L12" i="5" s="1"/>
  <c r="K44" i="4" l="1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L50" i="4" s="1"/>
  <c r="K51" i="4"/>
  <c r="L51" i="4" s="1"/>
  <c r="K18" i="4"/>
  <c r="L18" i="4" s="1"/>
  <c r="K19" i="4"/>
  <c r="L19" i="4" s="1"/>
  <c r="K20" i="4"/>
  <c r="L20" i="4" s="1"/>
  <c r="K21" i="4"/>
  <c r="L21" i="4" s="1"/>
  <c r="K22" i="4"/>
  <c r="L22" i="4" s="1"/>
  <c r="K23" i="4"/>
  <c r="L23" i="4" s="1"/>
  <c r="K24" i="4"/>
  <c r="L24" i="4" s="1"/>
  <c r="K25" i="4"/>
  <c r="L25" i="4" s="1"/>
  <c r="K26" i="4"/>
  <c r="L26" i="4" s="1"/>
  <c r="K17" i="4"/>
  <c r="L17" i="4" s="1"/>
  <c r="J80" i="3"/>
  <c r="K80" i="3" s="1"/>
  <c r="J81" i="3"/>
  <c r="K81" i="3" s="1"/>
  <c r="J82" i="3"/>
  <c r="K82" i="3" s="1"/>
  <c r="J83" i="3"/>
  <c r="K83" i="3" s="1"/>
  <c r="J84" i="3"/>
  <c r="K84" i="3" s="1"/>
  <c r="J85" i="3"/>
  <c r="K85" i="3" s="1"/>
  <c r="J86" i="3"/>
  <c r="K86" i="3" s="1"/>
  <c r="J87" i="3"/>
  <c r="K87" i="3" s="1"/>
  <c r="J109" i="3"/>
  <c r="K109" i="3" s="1"/>
  <c r="J110" i="3"/>
  <c r="K110" i="3" s="1"/>
  <c r="J111" i="3"/>
  <c r="J112" i="3"/>
  <c r="K112" i="3" s="1"/>
  <c r="J113" i="3"/>
  <c r="K113" i="3" s="1"/>
  <c r="J114" i="3"/>
  <c r="K114" i="3" s="1"/>
  <c r="J115" i="3"/>
  <c r="K115" i="3" s="1"/>
  <c r="J116" i="3"/>
  <c r="K116" i="3" s="1"/>
  <c r="J137" i="3"/>
  <c r="K137" i="3" s="1"/>
  <c r="J138" i="3"/>
  <c r="K138" i="3" s="1"/>
  <c r="J139" i="3"/>
  <c r="K139" i="3" s="1"/>
  <c r="J140" i="3"/>
  <c r="K140" i="3" s="1"/>
  <c r="J141" i="3"/>
  <c r="K141" i="3" s="1"/>
  <c r="J166" i="3"/>
  <c r="K166" i="3" s="1"/>
  <c r="J167" i="3"/>
  <c r="K167" i="3" s="1"/>
  <c r="J168" i="3"/>
  <c r="K168" i="3" s="1"/>
  <c r="J169" i="3"/>
  <c r="K169" i="3" s="1"/>
  <c r="J170" i="3"/>
  <c r="K170" i="3" s="1"/>
  <c r="K111" i="3"/>
  <c r="J51" i="3"/>
  <c r="K51" i="3" s="1"/>
  <c r="J21" i="3"/>
  <c r="K21" i="3" s="1"/>
  <c r="J22" i="3"/>
  <c r="K22" i="3" s="1"/>
  <c r="J23" i="3"/>
  <c r="K23" i="3" s="1"/>
  <c r="J24" i="3"/>
  <c r="K24" i="3" s="1"/>
  <c r="J25" i="3"/>
  <c r="K25" i="3" s="1"/>
  <c r="J26" i="3"/>
  <c r="K26" i="3" s="1"/>
  <c r="J27" i="3"/>
  <c r="K27" i="3" s="1"/>
  <c r="K20" i="3"/>
  <c r="J58" i="3"/>
  <c r="K58" i="3" s="1"/>
  <c r="I57" i="3"/>
  <c r="J57" i="3" s="1"/>
  <c r="K57" i="3" s="1"/>
  <c r="J56" i="3"/>
  <c r="K56" i="3" s="1"/>
  <c r="J55" i="3"/>
  <c r="K55" i="3" s="1"/>
  <c r="J54" i="3"/>
  <c r="K54" i="3" s="1"/>
  <c r="J53" i="3"/>
  <c r="K53" i="3" s="1"/>
  <c r="J52" i="3"/>
  <c r="K52" i="3" s="1"/>
  <c r="G51" i="1" l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26" i="1"/>
  <c r="G27" i="1"/>
  <c r="G28" i="1"/>
  <c r="G29" i="1"/>
  <c r="G34" i="1"/>
  <c r="H34" i="1" s="1"/>
  <c r="G45" i="1"/>
  <c r="H45" i="1" s="1"/>
  <c r="G46" i="1"/>
  <c r="H46" i="1" s="1"/>
  <c r="G22" i="1"/>
  <c r="H22" i="1" s="1"/>
  <c r="G23" i="1"/>
  <c r="H23" i="1" s="1"/>
  <c r="G24" i="1"/>
  <c r="H24" i="1" s="1"/>
  <c r="G25" i="1"/>
  <c r="H25" i="1" s="1"/>
  <c r="G16" i="1"/>
  <c r="H16" i="1" s="1"/>
  <c r="G17" i="1"/>
  <c r="H17" i="1" s="1"/>
  <c r="G18" i="1"/>
  <c r="H18" i="1" s="1"/>
  <c r="G19" i="1"/>
  <c r="H19" i="1" s="1"/>
  <c r="G20" i="1"/>
  <c r="H20" i="1" s="1"/>
  <c r="G15" i="1"/>
  <c r="H15" i="1" s="1"/>
  <c r="G13" i="1"/>
  <c r="H13" i="1" s="1"/>
  <c r="G12" i="1"/>
  <c r="H12" i="1" s="1"/>
  <c r="G11" i="1"/>
  <c r="H11" i="1" s="1"/>
  <c r="G10" i="1"/>
  <c r="H10" i="1" s="1"/>
  <c r="G9" i="1" l="1"/>
  <c r="H9" i="1" s="1"/>
  <c r="G8" i="1"/>
  <c r="H8" i="1" s="1"/>
  <c r="G7" i="1"/>
  <c r="H7" i="1" s="1"/>
</calcChain>
</file>

<file path=xl/sharedStrings.xml><?xml version="1.0" encoding="utf-8"?>
<sst xmlns="http://schemas.openxmlformats.org/spreadsheetml/2006/main" count="1084" uniqueCount="584">
  <si>
    <t>1570 x ø630</t>
  </si>
  <si>
    <t>3.6003</t>
  </si>
  <si>
    <t>3.6004</t>
  </si>
  <si>
    <t>2205 x ø920</t>
  </si>
  <si>
    <t>945 x ø630</t>
  </si>
  <si>
    <t>1220 x ø630</t>
  </si>
  <si>
    <t>450*22</t>
  </si>
  <si>
    <t>650*26</t>
  </si>
  <si>
    <t>960*26</t>
  </si>
  <si>
    <t>850*33</t>
  </si>
  <si>
    <t>1250*33</t>
  </si>
  <si>
    <t>P 300</t>
  </si>
  <si>
    <t>P 500</t>
  </si>
  <si>
    <t>P 750</t>
  </si>
  <si>
    <t>P 1000</t>
  </si>
  <si>
    <t>4.0001</t>
  </si>
  <si>
    <t>4.0002</t>
  </si>
  <si>
    <t>4.0003</t>
  </si>
  <si>
    <t>P 150</t>
  </si>
  <si>
    <t>P 200</t>
  </si>
  <si>
    <t>P 400</t>
  </si>
  <si>
    <t>4.0004</t>
  </si>
  <si>
    <t>4.0005</t>
  </si>
  <si>
    <t>4.0006</t>
  </si>
  <si>
    <t>4.0007</t>
  </si>
  <si>
    <t>3.7001</t>
  </si>
  <si>
    <t>3.7002</t>
  </si>
  <si>
    <t>3.7003</t>
  </si>
  <si>
    <t>3.7004</t>
  </si>
  <si>
    <t>3.7005</t>
  </si>
  <si>
    <t>3.7006</t>
  </si>
  <si>
    <t>3.7007</t>
  </si>
  <si>
    <t>3.7008</t>
  </si>
  <si>
    <t>3.7009</t>
  </si>
  <si>
    <t>3.7010</t>
  </si>
  <si>
    <t>3.7011</t>
  </si>
  <si>
    <t>3.7012</t>
  </si>
  <si>
    <t>3.7013</t>
  </si>
  <si>
    <t>3.5001</t>
  </si>
  <si>
    <t>3.5002</t>
  </si>
  <si>
    <t>3.5003</t>
  </si>
  <si>
    <t>3.5004</t>
  </si>
  <si>
    <t>3.5005</t>
  </si>
  <si>
    <t>3.6005</t>
  </si>
  <si>
    <t>3.6006</t>
  </si>
  <si>
    <t>3.6007</t>
  </si>
  <si>
    <t>3.6008</t>
  </si>
  <si>
    <t>100*100*100</t>
  </si>
  <si>
    <t>1650 x ø780</t>
  </si>
  <si>
    <t>1450*780</t>
  </si>
  <si>
    <t>1650 x ø920</t>
  </si>
  <si>
    <t>3.5006</t>
  </si>
  <si>
    <t>3.5007</t>
  </si>
  <si>
    <t>kg</t>
  </si>
  <si>
    <t>P-2-200</t>
  </si>
  <si>
    <t>P-2-300</t>
  </si>
  <si>
    <t>P-2-400</t>
  </si>
  <si>
    <t>P-2-500</t>
  </si>
  <si>
    <t>P-2-750</t>
  </si>
  <si>
    <t>P-2-1000</t>
  </si>
  <si>
    <t>4.0011</t>
  </si>
  <si>
    <t>4.0012</t>
  </si>
  <si>
    <t>4.0013</t>
  </si>
  <si>
    <t>4.0014</t>
  </si>
  <si>
    <t>3.5000</t>
  </si>
  <si>
    <t>L,mm</t>
  </si>
  <si>
    <t>840*30*30</t>
  </si>
  <si>
    <t>100*30*30</t>
  </si>
  <si>
    <t>340*30*30</t>
  </si>
  <si>
    <t>540*30*30</t>
  </si>
  <si>
    <t>740*30*30</t>
  </si>
  <si>
    <t>940*30*30</t>
  </si>
  <si>
    <t>590*30*30</t>
  </si>
  <si>
    <t>440*30*30</t>
  </si>
  <si>
    <t>640*30*30</t>
  </si>
  <si>
    <t>mm</t>
  </si>
  <si>
    <t>4.0008</t>
  </si>
  <si>
    <t>4.0009</t>
  </si>
  <si>
    <t>4.0010</t>
  </si>
  <si>
    <t>4.0015</t>
  </si>
  <si>
    <t>4.0016</t>
  </si>
  <si>
    <t>4.0017</t>
  </si>
  <si>
    <t>4.0018</t>
  </si>
  <si>
    <t>4.0019</t>
  </si>
  <si>
    <t>4.0020</t>
  </si>
  <si>
    <t>Наименование</t>
  </si>
  <si>
    <t>Описание</t>
  </si>
  <si>
    <t>Размер</t>
  </si>
  <si>
    <t>Вес</t>
  </si>
  <si>
    <t>Артикул</t>
  </si>
  <si>
    <t xml:space="preserve">Эмалированный бак косвенного нагрева ГВС с одним мощным теплообменником от 24 до 70 кВт, с рециркуляцией, гильзой для датчика температуры и термометром. С ревизионным фланцем для очистки бака и ревизии, а так же отверстием 1 1/2" (до 500 л включительно) и 2" (750 и 1000 л) для установки ТЭНов. В комплекте магниевый анод и упаковка. Ножки регулировочные для баков до 300 литров включительно  </t>
  </si>
  <si>
    <t xml:space="preserve">Эмалированный бак косвенного нагрева ГВС с 2-мя мощными теплообменниками от 24 до 140 кВт, с рециркуляцией, гильзой для датчика температуры и термометра. С ревизионным фланцем для очистки и ревизии, а так же отверстием 1 1/2" (до 500 л включительно) и 2" (750 и 1000 л) для установки ТЭНов. В комплекте магниевый анод и упаковка. Регулируемые опоры установлены на баках 200 и 300 литров. </t>
  </si>
  <si>
    <t xml:space="preserve">Эмалированный напольно-настенный бак косвенного нагрева с одним мощным теплообменником от 24 до 35 кВт, с рециркуляцией, гильзой для датчика температуры и термометр в комплекте. С ревизионным фланцем для ревизии и очистки бака, а так же отверстием 1 1/2" для установки ТЭНов. Магниевый анод и упаковка в комплекте. Регулируемые опорные ножки бака позволяют устанавливать бак на пол и регулировать высоту и уклон.  </t>
  </si>
  <si>
    <t>PWL 150 (левое подключение)</t>
  </si>
  <si>
    <t>PWL 200 (левое подключение)</t>
  </si>
  <si>
    <t>PWR 150 (правое подключение)</t>
  </si>
  <si>
    <t>PWR 200 (правое подключение)</t>
  </si>
  <si>
    <t xml:space="preserve">Бак косвенного нагрева ГВС с верхним подключением с эмалевым покрытием и одним мощным теплообменником - 35 кВт (площадь - 1,1 м2). Производительность по горячей воде более 1000 литров в час. Бак имеет возможность установки ТЭНа мощностью 2, 3 или 6 кВт внутри корпуса бака, под передней лицевой панелью. При заказе вы можете выбрать тип нагревательного элемента - сухой или мокрый. Объем бака 157 литров. Изоляция - пенополиуретан 80-85 мм средней толщины, внутри корпуса бака может быть установлен рециркуляционный насос, активный титановый анод или противоожоговый клапан. Бак имеет регулируемые ножки. Цвет бака может быть черным или белым. Уникальный дизайн и функциональность бака сделают вашу котельную уникальной. </t>
  </si>
  <si>
    <t xml:space="preserve">Бак косвенного нагрева ГВС с эмалевым покрытием и одним мощным теплообменником - 35 кВт (Площадь поверхности - 1,1 м2) для бака 211 литров и теплообменником - 53 кВт (Площадь поверхности - 1,6 м2) для бака 285 литров. Изоляция - пенополиуретан 80-85 мм средней толщины, внутри корпуса бака может быть установлен активный титановый анод или противоожоговый клапан. Бак имеет регулируемые ножки. Цвет котла может быть черным или белым. Уникальный дизайн и функциональность бака сделают вашу котельную уникальной. </t>
  </si>
  <si>
    <t>P150 Crystal (1,1m2 - 35kW)</t>
  </si>
  <si>
    <t>P200 Crystal    (1,1m2 - 35kW)</t>
  </si>
  <si>
    <t>P300 Crystal    (1,6m2 - 53kW)</t>
  </si>
  <si>
    <t xml:space="preserve">Нагревательные элементы. Материал трубки ТЭНа Incoloy 875 лучше материала для ТЭНа просто НЕТ!!! (для нагревательных элементов 6-9-15 кВт) Высококачественные термостаты внутри!! Качество проверенное годами!! Автоматическая функция анти-ЛЕД!!! ТЭН сам включит нагрев, если температура упадет до нулевых отметок!! Аварийный термостат дополнительной защиты от закипания уже в корпусе! Двойная защита от перегрева!! </t>
  </si>
  <si>
    <t>2 kW (1 фаза.) 1 1/2 "+ 2 термостата (основной и аварийный)</t>
  </si>
  <si>
    <t>3 kW (1 фаза.) 1 1/2 "+ 2 термостата (основной и аварийный)</t>
  </si>
  <si>
    <t>6 kW (3 фазы) 1 1/2 "+ 2 термостата (основной и аварийный)</t>
  </si>
  <si>
    <t>9 kW (3 фазы) 1 1/2 "+ 2 термостата (основной и аварийный)</t>
  </si>
  <si>
    <t>15 kW (3 фазы) 1 1/2 "+ 2 термостата (основной и аварийный)</t>
  </si>
  <si>
    <t>Термостат 15 kW</t>
  </si>
  <si>
    <t>Сухой ТЭН 2.4 kW (две ступени по 1.2 kW каждая)</t>
  </si>
  <si>
    <t>Термостат для сухого ТЭНа 2.4 kW</t>
  </si>
  <si>
    <r>
      <t xml:space="preserve">Блок управления анодом </t>
    </r>
    <r>
      <rPr>
        <b/>
        <sz val="14"/>
        <rFont val="Arial"/>
        <family val="2"/>
        <charset val="204"/>
      </rPr>
      <t xml:space="preserve">Hn </t>
    </r>
    <r>
      <rPr>
        <b/>
        <sz val="9"/>
        <rFont val="Arial"/>
        <family val="2"/>
        <charset val="204"/>
      </rPr>
      <t>(для эмалевых баков)</t>
    </r>
  </si>
  <si>
    <r>
      <t xml:space="preserve">Блок управления анодом </t>
    </r>
    <r>
      <rPr>
        <b/>
        <sz val="14"/>
        <rFont val="Arial"/>
        <family val="2"/>
        <charset val="204"/>
      </rPr>
      <t>Gn</t>
    </r>
    <r>
      <rPr>
        <b/>
        <sz val="8"/>
        <rFont val="Arial"/>
        <family val="2"/>
        <charset val="204"/>
      </rPr>
      <t xml:space="preserve"> (для эмалевых баков)</t>
    </r>
  </si>
  <si>
    <r>
      <t xml:space="preserve">Блок управления анодом </t>
    </r>
    <r>
      <rPr>
        <b/>
        <sz val="14"/>
        <rFont val="Arial"/>
        <family val="2"/>
        <charset val="204"/>
      </rPr>
      <t>Hn-X</t>
    </r>
    <r>
      <rPr>
        <b/>
        <sz val="9"/>
        <rFont val="Arial"/>
        <family val="2"/>
        <charset val="204"/>
      </rPr>
      <t xml:space="preserve"> (для баков из нержавеющей стали)</t>
    </r>
  </si>
  <si>
    <t>Однополярный кабель для двух анодов</t>
  </si>
  <si>
    <t>Титановый анод 100/200</t>
  </si>
  <si>
    <t>Титановый анод 100/400</t>
  </si>
  <si>
    <t>Титановый анод 100/600</t>
  </si>
  <si>
    <t>Титановый анод 100/800</t>
  </si>
  <si>
    <t>Титановый анод 150/400</t>
  </si>
  <si>
    <t>Титановый анод 200/200</t>
  </si>
  <si>
    <t>Титановый анод 200/400</t>
  </si>
  <si>
    <t>Титановый анод 300/400</t>
  </si>
  <si>
    <t>Титановый анод 600/200</t>
  </si>
  <si>
    <t>Магниевые аноды для антикорозионной защиты</t>
  </si>
  <si>
    <t xml:space="preserve">Магниевый анод 3/4 " на шпильке M8 </t>
  </si>
  <si>
    <t>Магниевый анод с резьбой (1 ")</t>
  </si>
  <si>
    <t>Магниевый анод с резьбой 3/4 "</t>
  </si>
  <si>
    <t>Магниевый анод с резьбой (1 1/4 ")</t>
  </si>
  <si>
    <t xml:space="preserve">Активные титановые аноды!!! Это пожизненная защита бака от коррозии! Нет необходимости менять этот анод! Убивает бактерии в воде, насыщая воду кислородом !! Удаляет неприятные запахи сероводорода!!! Интеллектуальная система управления потенциалом внутри бака!! </t>
  </si>
  <si>
    <t>РРЦ, Рубли с НДС</t>
  </si>
  <si>
    <t>Ваша скидка %</t>
  </si>
  <si>
    <t>РРЦ в ЕВРО с НДС</t>
  </si>
  <si>
    <t>Курс Евро/Рубль</t>
  </si>
  <si>
    <t>Ваша цена с НДС</t>
  </si>
  <si>
    <t>1.0000/1.1000</t>
  </si>
  <si>
    <t>AT/AT PR 200</t>
  </si>
  <si>
    <t>630*1250</t>
  </si>
  <si>
    <t>1.0001/1.1001</t>
  </si>
  <si>
    <t>AT/AT PR 300</t>
  </si>
  <si>
    <t>630*1600</t>
  </si>
  <si>
    <t>1.0002/1.1002</t>
  </si>
  <si>
    <t>AT/AT PR 500</t>
  </si>
  <si>
    <t>780*1680</t>
  </si>
  <si>
    <t>1.0003/1.1003</t>
  </si>
  <si>
    <t>AT/AT PR 750</t>
  </si>
  <si>
    <t>920*1630</t>
  </si>
  <si>
    <t>1.0004/1.1004</t>
  </si>
  <si>
    <t>AT/AT PR 1000</t>
  </si>
  <si>
    <t>920*2205</t>
  </si>
  <si>
    <t>1.0005/1.1005</t>
  </si>
  <si>
    <t>AT/AT PR 1200</t>
  </si>
  <si>
    <t>1070*2080</t>
  </si>
  <si>
    <t>1.0006/1.1006</t>
  </si>
  <si>
    <t>AT/AT PR 1500</t>
  </si>
  <si>
    <t>1070*2370</t>
  </si>
  <si>
    <t>1.0007/1.1007</t>
  </si>
  <si>
    <t>AT/AT PR 2000</t>
  </si>
  <si>
    <t>1350*2100</t>
  </si>
  <si>
    <t>1.0008/1.1008</t>
  </si>
  <si>
    <t>AT/AT PR 3000</t>
  </si>
  <si>
    <t>1630*2315</t>
  </si>
  <si>
    <t>1.0009/1.1009</t>
  </si>
  <si>
    <t>AT/AT PR 5000</t>
  </si>
  <si>
    <t>1630*3170</t>
  </si>
  <si>
    <t>литры</t>
  </si>
  <si>
    <t>Объём</t>
  </si>
  <si>
    <t>Возможность установки сухого ТЭНа и мокрого ТЭНа</t>
  </si>
  <si>
    <t>Съёмная полиэфирная изоляция толщиной 65-70 мм  с классом огнестойкости B-s2d0</t>
  </si>
  <si>
    <t>Бак изготовлен из чистых холоднокатанных сортов стали, поэтому ваша система отопления долго остается без следов</t>
  </si>
  <si>
    <t>загрязнений и налетов на теплообменниках</t>
  </si>
  <si>
    <t>Возможность объединения несколько источников нагрева в одном баке</t>
  </si>
  <si>
    <t xml:space="preserve">Опционально возможно изменение конструкции бака по чертежу заказчика </t>
  </si>
  <si>
    <t>Опционально возможен выбор типа теплоизоляции - А, В, С класс по ErP</t>
  </si>
  <si>
    <t>Усиленная упаковка из дерева с возможностью вертикально/горизонтальной (до 1000 л) перевозки</t>
  </si>
  <si>
    <t>Стильный внешний вид наружной изоляции бака из  ABS пластика с декоративными колпачками.</t>
  </si>
  <si>
    <t>Вертикальный бак теплоаккумулятор. Максимальное давление бака 6 Бар!! - единственные на рынке с такими показателями прочности. Съёмная полиэфирная изоляция толщиной 65-70 мм с классом огнестойкости B-s2d0. Термометр и резьба под гильзу датчика в комплекте. Возможность установки  мокрого ТЭНа. Бак изготовлен из чистых холоднокатанных сортов стали, поэтому ваша система отопления долго остается без следов загрязнений и налетов на теплообменниках. Возможность объединения несколько источников нагрева в одном баке. Опционально возможно изменение конструкции бака по чертежу заказчика. Опционально возможен выбор типа теплоизоляции - А, В, С класс по ErP. Усиленная упаковка из дерева с возможностью вертикально/горизонтальной (до 1000 л) перевозки. Стильный внешний вид наружной изоляции бака из ABS пластика с декоративными колпачками.</t>
  </si>
  <si>
    <t>Объём, л</t>
  </si>
  <si>
    <t>Размер, мм</t>
  </si>
  <si>
    <t>Вес, кг</t>
  </si>
  <si>
    <t>РРЦ, евро</t>
  </si>
  <si>
    <t>1.2000</t>
  </si>
  <si>
    <t>ET 200</t>
  </si>
  <si>
    <t>1.2001</t>
  </si>
  <si>
    <t>ET 300</t>
  </si>
  <si>
    <t>1.2002</t>
  </si>
  <si>
    <t>ET 500</t>
  </si>
  <si>
    <t>1.2003</t>
  </si>
  <si>
    <t>ET 750</t>
  </si>
  <si>
    <t>1.2004</t>
  </si>
  <si>
    <t>ET 1000</t>
  </si>
  <si>
    <t>1.2005</t>
  </si>
  <si>
    <t>ET 1200</t>
  </si>
  <si>
    <t>1.2006</t>
  </si>
  <si>
    <t>ET 1500</t>
  </si>
  <si>
    <t>1.2007</t>
  </si>
  <si>
    <t>ET 2000</t>
  </si>
  <si>
    <t>1.2008</t>
  </si>
  <si>
    <t>ET 3000</t>
  </si>
  <si>
    <t>1.2009</t>
  </si>
  <si>
    <t>ET 5000</t>
  </si>
  <si>
    <t>1.4001</t>
  </si>
  <si>
    <t>FLAT 600</t>
  </si>
  <si>
    <t>630*1410*1630</t>
  </si>
  <si>
    <t>1.4002</t>
  </si>
  <si>
    <t>FLAT 800</t>
  </si>
  <si>
    <t>780*1710*1410</t>
  </si>
  <si>
    <t>1.4003</t>
  </si>
  <si>
    <t>FLAT 1000</t>
  </si>
  <si>
    <t>780*1710*1680</t>
  </si>
  <si>
    <t>1.4004</t>
  </si>
  <si>
    <t>FLAT 1500</t>
  </si>
  <si>
    <t>920*1990*1630</t>
  </si>
  <si>
    <t>1.4005</t>
  </si>
  <si>
    <t>FLAT 2000</t>
  </si>
  <si>
    <t>920*1990*2205</t>
  </si>
  <si>
    <t>Вертикальный бак теплоаккумулятор из нержавеющей стали для нагрева ГВС от внешнего источника (пластинчатого теплообменника). Максимальное давление бака 6 Бар, опционально до 10 Бар. Термометр в комплекте. Съёмная полиэфирная изоляция толщиной 65-70 мм  с классом огнестойкости B-s2d0.  Опционально возможно изменение конструкции бака по чертежу заказчика. Опционально возможен выбор типа теплоизоляции - А, В, С класс по ErP  Стильный внешний вид наружной изоляции бака из  ABS пластика с декоративными колпачками.</t>
  </si>
  <si>
    <t>2.7010</t>
  </si>
  <si>
    <t>SS 200</t>
  </si>
  <si>
    <t>2.7011</t>
  </si>
  <si>
    <t>SS 300</t>
  </si>
  <si>
    <t>2.7012</t>
  </si>
  <si>
    <t>SS 500</t>
  </si>
  <si>
    <t>2.7013</t>
  </si>
  <si>
    <t>SS 750</t>
  </si>
  <si>
    <t>2.7014</t>
  </si>
  <si>
    <t>SS 1000</t>
  </si>
  <si>
    <t>2.7015</t>
  </si>
  <si>
    <t>SS 1200</t>
  </si>
  <si>
    <t>2.7016</t>
  </si>
  <si>
    <t>SS 1500</t>
  </si>
  <si>
    <t>2.7017</t>
  </si>
  <si>
    <t>SS 2000</t>
  </si>
  <si>
    <t>2.7018</t>
  </si>
  <si>
    <t>SS 3000</t>
  </si>
  <si>
    <t>По запросу</t>
  </si>
  <si>
    <t>2.7019</t>
  </si>
  <si>
    <t>SS 5000</t>
  </si>
  <si>
    <t>AT ELECTRO</t>
  </si>
  <si>
    <t>только для систем отопления</t>
  </si>
  <si>
    <t>Вертикальный бак теплоаккумулятор из углеродистой стали без покрытия для нагрева от элетро ТЭНов</t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</si>
  <si>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Бар!!</t>
    </r>
    <r>
      <rPr>
        <sz val="11"/>
        <color theme="1"/>
        <rFont val="Cambria"/>
        <family val="1"/>
        <charset val="204"/>
        <scheme val="major"/>
      </rPr>
      <t xml:space="preserve"> - единственные на рынке с такими показателями прочности. Опционально до 10 Бар.</t>
    </r>
  </si>
  <si>
    <r>
      <rPr>
        <b/>
        <sz val="11"/>
        <color theme="1"/>
        <rFont val="Cambria"/>
        <family val="1"/>
        <charset val="204"/>
        <scheme val="major"/>
      </rPr>
      <t>Термометр</t>
    </r>
    <r>
      <rPr>
        <sz val="11"/>
        <color theme="1"/>
        <rFont val="Cambria"/>
        <family val="1"/>
        <charset val="204"/>
        <scheme val="major"/>
      </rPr>
      <t xml:space="preserve"> </t>
    </r>
    <r>
      <rPr>
        <b/>
        <sz val="11"/>
        <color theme="1"/>
        <rFont val="Cambria"/>
        <family val="1"/>
        <charset val="204"/>
        <scheme val="major"/>
      </rPr>
      <t>в комплекте</t>
    </r>
  </si>
  <si>
    <t>Количество отверстий под установку ТЭНов - 2 шт. Опционально до - 10 шт.</t>
  </si>
  <si>
    <t>3.0000</t>
  </si>
  <si>
    <t>AT ELECTRO 200</t>
  </si>
  <si>
    <t>3.0001</t>
  </si>
  <si>
    <t>AT ELECTRO 300</t>
  </si>
  <si>
    <t>3.0002</t>
  </si>
  <si>
    <t>AT ELECTRO 500</t>
  </si>
  <si>
    <t>3.0003</t>
  </si>
  <si>
    <t>AT ELECTRO 750</t>
  </si>
  <si>
    <t>3.0004</t>
  </si>
  <si>
    <t>AT ELECTRO 1000</t>
  </si>
  <si>
    <t>3.0005</t>
  </si>
  <si>
    <t>AT ELECTRO 1200</t>
  </si>
  <si>
    <t>3.0006</t>
  </si>
  <si>
    <t>AT ELECTRO 1500</t>
  </si>
  <si>
    <t>3.0007</t>
  </si>
  <si>
    <t>AT ELECTRO 2000</t>
  </si>
  <si>
    <t>3.0008</t>
  </si>
  <si>
    <t>AT ELECTRO 3000</t>
  </si>
  <si>
    <t>3.0009</t>
  </si>
  <si>
    <t>AT ELECTRO 5000</t>
  </si>
  <si>
    <t>AT ELECTRO MONO</t>
  </si>
  <si>
    <t>только для систем отопления и проточного приготовления ГВС, а так же доп источники</t>
  </si>
  <si>
    <t>Вертикальный бак теплоаккумулятор из углеродистой стали без покрытия для нагрева от элетро ТЭНов с теплообменником из нержавеющей стали</t>
  </si>
  <si>
    <t>3.1000</t>
  </si>
  <si>
    <t>AT ELECTRO MONO 200</t>
  </si>
  <si>
    <t>3.1001</t>
  </si>
  <si>
    <t>AT ELECTRO MONO 300</t>
  </si>
  <si>
    <t>3.1002</t>
  </si>
  <si>
    <t>AT ELECTRO MONO 500</t>
  </si>
  <si>
    <t>3.1003</t>
  </si>
  <si>
    <t>AT ELECTRO MONO 750</t>
  </si>
  <si>
    <t xml:space="preserve">, </t>
  </si>
  <si>
    <t>3.1004</t>
  </si>
  <si>
    <t>AT ELECTRO MONO 1000</t>
  </si>
  <si>
    <t>3.1005</t>
  </si>
  <si>
    <t>AT ELECTRO MONO 1200</t>
  </si>
  <si>
    <t>3.1006</t>
  </si>
  <si>
    <t>AT ELECTRO MONO 1500</t>
  </si>
  <si>
    <t>3.1007</t>
  </si>
  <si>
    <t>AT ELECTRO MONO 2000</t>
  </si>
  <si>
    <t>3.1008</t>
  </si>
  <si>
    <t>AT ELECTRO MONO 3000</t>
  </si>
  <si>
    <t>3.1009</t>
  </si>
  <si>
    <t>AT ELECTRO MONO 5000</t>
  </si>
  <si>
    <t>SS ELECTRO</t>
  </si>
  <si>
    <t>Вертикальный бак теплоаккумулятор из нержавеющей стали для нагрева от элетро ТЭНов</t>
  </si>
  <si>
    <t>Максимальное давление бака 6 Бар, опционально до 10 Бар.</t>
  </si>
  <si>
    <t>2.7000</t>
  </si>
  <si>
    <t>SS ELECTRO 200</t>
  </si>
  <si>
    <t>2.7001</t>
  </si>
  <si>
    <t>SS ELECTRO 300</t>
  </si>
  <si>
    <t>2.7002</t>
  </si>
  <si>
    <t>SS ELECTRO 500</t>
  </si>
  <si>
    <t>2.7003</t>
  </si>
  <si>
    <t>SS ELECTRO 750</t>
  </si>
  <si>
    <t>2.7004</t>
  </si>
  <si>
    <t>SS ELECTRO 1000</t>
  </si>
  <si>
    <t>2.7005</t>
  </si>
  <si>
    <t>SS ELECTRO 1200</t>
  </si>
  <si>
    <t>2.7006</t>
  </si>
  <si>
    <t>SS ELECTRO 1500</t>
  </si>
  <si>
    <t>2.7007</t>
  </si>
  <si>
    <t>SS ELECTRO 2000</t>
  </si>
  <si>
    <t>2.7008</t>
  </si>
  <si>
    <t>SS ELECTRO 3000</t>
  </si>
  <si>
    <t>2.7009</t>
  </si>
  <si>
    <t>SS ELECTRO 5000</t>
  </si>
  <si>
    <t>SS ELECTRO MONO</t>
  </si>
  <si>
    <t>Вертикальный бак теплоаккумулятор из нержавеющей стали для нагрева от элетро ТЭНов с теплообменником из нержавеющей стали</t>
  </si>
  <si>
    <t>2.8000</t>
  </si>
  <si>
    <t>SS ELECTRO MONO 200</t>
  </si>
  <si>
    <t>2.8001</t>
  </si>
  <si>
    <t>SS ELECTRO MONO 300</t>
  </si>
  <si>
    <t>2.8002</t>
  </si>
  <si>
    <t>SS ELECTRO MONO 500</t>
  </si>
  <si>
    <t>2.8003</t>
  </si>
  <si>
    <t>SS ELECTRO MONO 750</t>
  </si>
  <si>
    <t>2.8004</t>
  </si>
  <si>
    <t>SS ELECTRO MONO 1000</t>
  </si>
  <si>
    <t>2.8005</t>
  </si>
  <si>
    <t>SS ELECTRO MONO 1200</t>
  </si>
  <si>
    <t>2.8006</t>
  </si>
  <si>
    <t>SS ELECTRO MONO 1500</t>
  </si>
  <si>
    <t>2.8007</t>
  </si>
  <si>
    <t>SS ELECTRO MONO 2000</t>
  </si>
  <si>
    <t>2.8008</t>
  </si>
  <si>
    <t>SS ELECTRO MONO 3000</t>
  </si>
  <si>
    <t>2.8009</t>
  </si>
  <si>
    <t>SS ELECTRO MONO 5000</t>
  </si>
  <si>
    <t>ATP ELECTRO Эмаль</t>
  </si>
  <si>
    <t>Для систем ГВС</t>
  </si>
  <si>
    <t>Вертикальный бак теплоаккумулятор из углеродистой стали эмалированный для нагрева от элетро ТЭНов</t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</si>
  <si>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</t>
    </r>
  </si>
  <si>
    <t>3.0100</t>
  </si>
  <si>
    <t>ATP ELECTRO 200</t>
  </si>
  <si>
    <t>3.0101</t>
  </si>
  <si>
    <t>ATP ELECTRO 300</t>
  </si>
  <si>
    <t>3.0102</t>
  </si>
  <si>
    <t>ATP ELECTRO 500</t>
  </si>
  <si>
    <t>3.0103</t>
  </si>
  <si>
    <t>ATP ELECTRO 750</t>
  </si>
  <si>
    <t>3.0104</t>
  </si>
  <si>
    <t>ATP ELECTRO 1000</t>
  </si>
  <si>
    <t>3.0105</t>
  </si>
  <si>
    <t>ATP ELECTRO 1500</t>
  </si>
  <si>
    <t>по запросу</t>
  </si>
  <si>
    <t>3.0106</t>
  </si>
  <si>
    <t>ATP ELECTRO 2000</t>
  </si>
  <si>
    <t>ATP ELECTRO MONO Эмаль</t>
  </si>
  <si>
    <t>Вертикальный бак теплоаккумулятор из углеродистой стали эмалированный для нагрева от элетро ТЭНов с теплообменником из углеродистой или нержавеющей стали</t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</si>
  <si>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Бар!!</t>
    </r>
    <r>
      <rPr>
        <sz val="11"/>
        <color theme="1"/>
        <rFont val="Cambria"/>
        <family val="1"/>
        <charset val="204"/>
        <scheme val="major"/>
      </rPr>
      <t xml:space="preserve"> </t>
    </r>
  </si>
  <si>
    <t>3.1100</t>
  </si>
  <si>
    <t>ATP ELECTRO MONO 200</t>
  </si>
  <si>
    <t>3.1101</t>
  </si>
  <si>
    <t>ATP ELECTRO MONO 300</t>
  </si>
  <si>
    <t>3.1102</t>
  </si>
  <si>
    <t>ATP ELECTRO MONO 500</t>
  </si>
  <si>
    <t>3.1103</t>
  </si>
  <si>
    <t>ATP ELECTRO MONO 750</t>
  </si>
  <si>
    <t>3.1104</t>
  </si>
  <si>
    <t>ATP ELECTRO MONO 1000</t>
  </si>
  <si>
    <t>3.1105</t>
  </si>
  <si>
    <t>ATP ELECTRO MONO 1500</t>
  </si>
  <si>
    <t>3.1106</t>
  </si>
  <si>
    <t>ATP ELECTRO MONO 2000</t>
  </si>
  <si>
    <t>CT</t>
  </si>
  <si>
    <t>Вертикальный бак теплоаккумулятор/холодоаккумулятор</t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</si>
  <si>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Бар!!</t>
    </r>
    <r>
      <rPr>
        <sz val="11"/>
        <color theme="1"/>
        <rFont val="Cambria"/>
        <family val="1"/>
        <charset val="204"/>
        <scheme val="major"/>
      </rPr>
      <t xml:space="preserve"> - единственные на рынке с такими показателями прочности. Опционально до 10 Бар</t>
    </r>
  </si>
  <si>
    <t>Не съёмная каучуковая изоляция толщиной 19 мм</t>
  </si>
  <si>
    <t>Бак изготовлен из чистых холоднокатанных сортов стали, поэтому ваша система отопления/охлаждения долго остается без следов</t>
  </si>
  <si>
    <t>Возможность объединения несколько источников нагрева/охлаждения в одном баке</t>
  </si>
  <si>
    <t xml:space="preserve">Опционально возможен выбор толщины теплоизоляции </t>
  </si>
  <si>
    <t xml:space="preserve">Усиленная упаковка из дерева </t>
  </si>
  <si>
    <t>Гарантия до 7 лет</t>
  </si>
  <si>
    <t>5.0000</t>
  </si>
  <si>
    <t>CT 200</t>
  </si>
  <si>
    <t>5.0001</t>
  </si>
  <si>
    <t>CT 300</t>
  </si>
  <si>
    <t>5.0002</t>
  </si>
  <si>
    <t>CT 500</t>
  </si>
  <si>
    <t>5.0003</t>
  </si>
  <si>
    <t>CT 750</t>
  </si>
  <si>
    <t>5.0004</t>
  </si>
  <si>
    <t>CT 1000</t>
  </si>
  <si>
    <t>5.0005</t>
  </si>
  <si>
    <t>CT 1200</t>
  </si>
  <si>
    <t>5.0006</t>
  </si>
  <si>
    <t>CT 1500</t>
  </si>
  <si>
    <t>5.0007</t>
  </si>
  <si>
    <t>CT 2000</t>
  </si>
  <si>
    <t>5.0008</t>
  </si>
  <si>
    <t>CT 3000</t>
  </si>
  <si>
    <t>5.0009</t>
  </si>
  <si>
    <t>CT 5000</t>
  </si>
  <si>
    <t>Опционально доступен термоманометр</t>
  </si>
  <si>
    <t>SS CT</t>
  </si>
  <si>
    <r>
      <t>Вертикальный бак теплоаккумулятор/холодоаккумулятор</t>
    </r>
    <r>
      <rPr>
        <b/>
        <u/>
        <sz val="11"/>
        <color theme="1"/>
        <rFont val="Cambria"/>
        <family val="1"/>
        <charset val="204"/>
        <scheme val="major"/>
      </rPr>
      <t xml:space="preserve"> из нержавеющей стали AISI 304</t>
    </r>
  </si>
  <si>
    <t>Бак изготовлен из нержавеющей стали, поэтому ваша система отопления/охлаждения долго остается без следов</t>
  </si>
  <si>
    <t>5.1000</t>
  </si>
  <si>
    <t>SS CT 200</t>
  </si>
  <si>
    <t>5.1001</t>
  </si>
  <si>
    <t>SS CT 300</t>
  </si>
  <si>
    <t>5.1002</t>
  </si>
  <si>
    <t>SS CT 500</t>
  </si>
  <si>
    <t>5.1003</t>
  </si>
  <si>
    <t>SS CT 750</t>
  </si>
  <si>
    <t>5.1004</t>
  </si>
  <si>
    <t>SS CT 1000</t>
  </si>
  <si>
    <t>5.1005</t>
  </si>
  <si>
    <t>SS CT 1200</t>
  </si>
  <si>
    <t>5.1006</t>
  </si>
  <si>
    <t>SS CT 1500</t>
  </si>
  <si>
    <t>5.1007</t>
  </si>
  <si>
    <t>SS CT 2000</t>
  </si>
  <si>
    <t>5.1008</t>
  </si>
  <si>
    <t>SS CT 3000</t>
  </si>
  <si>
    <t>5.1009</t>
  </si>
  <si>
    <t>SS CT 5000</t>
  </si>
  <si>
    <t>SOLAR SS</t>
  </si>
  <si>
    <t>Вертикальный бак косвенного нагрева ГВС с одним ТО</t>
  </si>
  <si>
    <t>Материал бака нержавеющая сталь AISI 304</t>
  </si>
  <si>
    <t>Самый большой в классе магниевый анод немецкого производства</t>
  </si>
  <si>
    <t xml:space="preserve">Возможность установки ТЭНа </t>
  </si>
  <si>
    <t>Возможность установки активного титанового анода для пожизненной защиты бака</t>
  </si>
  <si>
    <t>Патрубок рециркуляции ГВС</t>
  </si>
  <si>
    <t xml:space="preserve">Термометр и гильза под датчик уже установлены </t>
  </si>
  <si>
    <t>Съёмная полиэфиная изоляция ср.толщиной 65-70 мм</t>
  </si>
  <si>
    <t>Класс огнестойкости изоляции B-s2d0</t>
  </si>
  <si>
    <t>Гарантия до 5 лет</t>
  </si>
  <si>
    <t>Мощность ТО, кВт</t>
  </si>
  <si>
    <t>Площадь ТО, м2</t>
  </si>
  <si>
    <t>2.0001</t>
  </si>
  <si>
    <t>SOLAR SS 150</t>
  </si>
  <si>
    <t>580*980</t>
  </si>
  <si>
    <t>2.0002</t>
  </si>
  <si>
    <t>SOLAR SS 200</t>
  </si>
  <si>
    <t>580*1250</t>
  </si>
  <si>
    <t>2.0003</t>
  </si>
  <si>
    <t>SOLAR SS 300</t>
  </si>
  <si>
    <t>580*1600</t>
  </si>
  <si>
    <t>2.0004</t>
  </si>
  <si>
    <t>SOLAR SS 500</t>
  </si>
  <si>
    <t>780*1605</t>
  </si>
  <si>
    <t>Активный титановый анод в комплекте</t>
  </si>
  <si>
    <t>2.0005</t>
  </si>
  <si>
    <t>SOLAR SS 750</t>
  </si>
  <si>
    <t>2.0006</t>
  </si>
  <si>
    <t>SOLAR SS 1000</t>
  </si>
  <si>
    <t>920*2225</t>
  </si>
  <si>
    <t>2.0007</t>
  </si>
  <si>
    <t>SOLAR SS 1200</t>
  </si>
  <si>
    <t>2.0008</t>
  </si>
  <si>
    <t>SOLAR SS 1500</t>
  </si>
  <si>
    <t>1070*2320</t>
  </si>
  <si>
    <t>2.0009</t>
  </si>
  <si>
    <t>SOLAR SS 2000</t>
  </si>
  <si>
    <t>2.0010</t>
  </si>
  <si>
    <t>SOLAR SS 3000</t>
  </si>
  <si>
    <t>1740*2210</t>
  </si>
  <si>
    <t>SOLAR SS DUO</t>
  </si>
  <si>
    <t>Вертикальный бак косвенного нагрева ГВС с двумя ТО</t>
  </si>
  <si>
    <t>Титановые аноды для пожизненной защиты бака в комплекте!</t>
  </si>
  <si>
    <t>Возм-сть установки ТЭНа (до 500л вкл - 1 1/2'' внутр. 750-2000 л - 2'' внутр)</t>
  </si>
  <si>
    <t>Мощность ТО от 25 до 118 кВт</t>
  </si>
  <si>
    <t>нижний+верхний</t>
  </si>
  <si>
    <t>2.1002</t>
  </si>
  <si>
    <t>SOLAR SS DUO 200</t>
  </si>
  <si>
    <t>31+25</t>
  </si>
  <si>
    <t>1+0,8</t>
  </si>
  <si>
    <t>2.1003</t>
  </si>
  <si>
    <t>SOLAR SS DUO 300</t>
  </si>
  <si>
    <t>47+31</t>
  </si>
  <si>
    <t>1,5+1</t>
  </si>
  <si>
    <t>2.1004</t>
  </si>
  <si>
    <t>SOLAR SS DUO 500</t>
  </si>
  <si>
    <t>62+31</t>
  </si>
  <si>
    <t>2+1</t>
  </si>
  <si>
    <t>2.1005</t>
  </si>
  <si>
    <t>SOLAR SS DUO 750</t>
  </si>
  <si>
    <t>62+37</t>
  </si>
  <si>
    <t>2+1,2</t>
  </si>
  <si>
    <t>2.1006</t>
  </si>
  <si>
    <t>SOLAR SS DUO 1000</t>
  </si>
  <si>
    <t>74+37</t>
  </si>
  <si>
    <t>2,4+1,2</t>
  </si>
  <si>
    <t>2.1007</t>
  </si>
  <si>
    <t>SOLAR SS DUO 1200</t>
  </si>
  <si>
    <t>87+56</t>
  </si>
  <si>
    <t>2,8+1,8</t>
  </si>
  <si>
    <t>2.1008</t>
  </si>
  <si>
    <t>SOLAR SS DUO 1500</t>
  </si>
  <si>
    <t>118+118</t>
  </si>
  <si>
    <t>3,8+3,8</t>
  </si>
  <si>
    <t>2.1009</t>
  </si>
  <si>
    <t>SOLAR SS DUO 2000</t>
  </si>
  <si>
    <t>180+118</t>
  </si>
  <si>
    <t>5,8+3,8</t>
  </si>
  <si>
    <t>2.1010</t>
  </si>
  <si>
    <t>SOLAR SS DUO 3000</t>
  </si>
  <si>
    <t>SS-HP</t>
  </si>
  <si>
    <r>
      <t xml:space="preserve">Вертикальный бак косвенного нагрева ГВС с одним </t>
    </r>
    <r>
      <rPr>
        <b/>
        <sz val="11"/>
        <color rgb="FFFF0000"/>
        <rFont val="Cambria"/>
        <family val="1"/>
        <charset val="204"/>
        <scheme val="major"/>
      </rPr>
      <t>увеличеным ТО</t>
    </r>
  </si>
  <si>
    <t>Мощность ТО от 13 до 341 кВт</t>
  </si>
  <si>
    <t>Газ котёл/ Тепл.насос</t>
  </si>
  <si>
    <t>2.2001</t>
  </si>
  <si>
    <t>SS-HP 300</t>
  </si>
  <si>
    <t>99/13</t>
  </si>
  <si>
    <t>2.2002</t>
  </si>
  <si>
    <t>SS-HP 500</t>
  </si>
  <si>
    <t>145/19</t>
  </si>
  <si>
    <t>2.2003</t>
  </si>
  <si>
    <t>SS-HP 750</t>
  </si>
  <si>
    <t>186/24</t>
  </si>
  <si>
    <t>2.2004</t>
  </si>
  <si>
    <t>SS-HP 1000</t>
  </si>
  <si>
    <t>230/30</t>
  </si>
  <si>
    <t>2.2005</t>
  </si>
  <si>
    <t>SS-HP 1200</t>
  </si>
  <si>
    <t>282/36</t>
  </si>
  <si>
    <t>2.2006</t>
  </si>
  <si>
    <t>SS-HP 1500</t>
  </si>
  <si>
    <t>341/44</t>
  </si>
  <si>
    <t>2.2007</t>
  </si>
  <si>
    <t>SS-HP 2000</t>
  </si>
  <si>
    <t xml:space="preserve">Активный титановый анод в комплекте </t>
  </si>
  <si>
    <t>HFWT</t>
  </si>
  <si>
    <t>Hot Fresh Water Tank</t>
  </si>
  <si>
    <t>Вертикальный бак теплоаккумулятор с теплообменником для ГВС</t>
  </si>
  <si>
    <r>
      <t xml:space="preserve">Теплообменник из </t>
    </r>
    <r>
      <rPr>
        <b/>
        <sz val="11"/>
        <color theme="1"/>
        <rFont val="Cambria"/>
        <family val="1"/>
        <charset val="204"/>
        <scheme val="major"/>
      </rPr>
      <t>нержавеющей стали AISI 304</t>
    </r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</si>
  <si>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Бар!!</t>
    </r>
    <r>
      <rPr>
        <sz val="11"/>
        <color theme="1"/>
        <rFont val="Cambria"/>
        <family val="1"/>
        <charset val="204"/>
        <scheme val="major"/>
      </rPr>
      <t xml:space="preserve"> - единственные на рынке с такими показателями прочности</t>
    </r>
  </si>
  <si>
    <t xml:space="preserve">Возможность установки ТЭНа с автоматическим управлением температурой!!! С функцией защиты от закипания и замерзания!! </t>
  </si>
  <si>
    <t>Съёмная полиэфирная изоляция толщиной 65-70 мм с классом огнестойкости B-s2d0</t>
  </si>
  <si>
    <r>
      <rPr>
        <b/>
        <sz val="11"/>
        <color theme="1"/>
        <rFont val="Cambria"/>
        <family val="1"/>
        <charset val="204"/>
        <scheme val="major"/>
      </rPr>
      <t>Термометр</t>
    </r>
    <r>
      <rPr>
        <sz val="11"/>
        <color theme="1"/>
        <rFont val="Cambria"/>
        <family val="1"/>
        <charset val="204"/>
        <scheme val="major"/>
      </rPr>
      <t xml:space="preserve"> и резьба под гильзу датчика </t>
    </r>
    <r>
      <rPr>
        <b/>
        <sz val="11"/>
        <color theme="1"/>
        <rFont val="Cambria"/>
        <family val="1"/>
        <charset val="204"/>
        <scheme val="major"/>
      </rPr>
      <t>в комплекте</t>
    </r>
  </si>
  <si>
    <t>Производительность до 2000 литров горячей воды в час!!!</t>
  </si>
  <si>
    <t>Гарантия 2 года</t>
  </si>
  <si>
    <t>Максимальная мощность ТЭНа, кВт</t>
  </si>
  <si>
    <t>2.3001</t>
  </si>
  <si>
    <t>HFWT 300</t>
  </si>
  <si>
    <t>2.3002</t>
  </si>
  <si>
    <t>HFWT 500</t>
  </si>
  <si>
    <t>2.3003</t>
  </si>
  <si>
    <t>HFWT 750</t>
  </si>
  <si>
    <t>2.3004</t>
  </si>
  <si>
    <t>HFWT 1000</t>
  </si>
  <si>
    <t>2.3005</t>
  </si>
  <si>
    <t>HFWT 1200</t>
  </si>
  <si>
    <t>2.3006</t>
  </si>
  <si>
    <t>HFWT 1500</t>
  </si>
  <si>
    <t>2.3007</t>
  </si>
  <si>
    <t>HFWT 2000</t>
  </si>
  <si>
    <t>2.3008</t>
  </si>
  <si>
    <t>HFWT 3000</t>
  </si>
  <si>
    <t>HFWT DUO</t>
  </si>
  <si>
    <t>Hot Fresh Water Tank with two heat exchangers</t>
  </si>
  <si>
    <t xml:space="preserve">Вертикальный бак теплоаккумулятор с теплообменником для ГВС и дополнительным теплообменником для солнечного </t>
  </si>
  <si>
    <t>коллектора, бассейна, подогрева крыльца или иного независимого контура.</t>
  </si>
  <si>
    <t>Максимальная мощность ТЭНов, кВт</t>
  </si>
  <si>
    <t>2.4001</t>
  </si>
  <si>
    <t>HFWT DUO 300</t>
  </si>
  <si>
    <t>2.4002</t>
  </si>
  <si>
    <t>HFWT DUO 500</t>
  </si>
  <si>
    <t>2.4003</t>
  </si>
  <si>
    <t>HFWT DUO 750</t>
  </si>
  <si>
    <t>2.4004</t>
  </si>
  <si>
    <t>HFWT DUO 1000</t>
  </si>
  <si>
    <t>2.4005</t>
  </si>
  <si>
    <t>HFWT DUO 1200</t>
  </si>
  <si>
    <t>2.4006</t>
  </si>
  <si>
    <t>HFWT DUO 1500</t>
  </si>
  <si>
    <t>2.4007</t>
  </si>
  <si>
    <t>HFWT DUO 2000</t>
  </si>
  <si>
    <t>2.4008</t>
  </si>
  <si>
    <t>HFWT DUO 3000</t>
  </si>
  <si>
    <t>FRESH 200</t>
  </si>
  <si>
    <t>3 в 1!!! Электрокотёл+Бак горячей воды+теплоаккумулятор</t>
  </si>
  <si>
    <t>Усиленная упаковка из дерева с возможностью вертикально/горизонтальной перевозки</t>
  </si>
  <si>
    <t>1.0200</t>
  </si>
  <si>
    <t>780*960</t>
  </si>
  <si>
    <t>Баки от 3000л %</t>
  </si>
  <si>
    <t xml:space="preserve">www.бойлеры.com </t>
  </si>
  <si>
    <r>
      <t xml:space="preserve">Заказать и поулчить скидку </t>
    </r>
    <r>
      <rPr>
        <b/>
        <sz val="11"/>
        <color rgb="FFFF0000"/>
        <rFont val="Calibri"/>
        <family val="2"/>
        <charset val="204"/>
        <scheme val="minor"/>
      </rPr>
      <t>info@6698699.ru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</si>
</sst>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_р_."/>
    <numFmt numFmtId="166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7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20"/>
      <color rgb="FFFF0000"/>
      <name val="Cambria"/>
      <family val="1"/>
      <charset val="204"/>
      <scheme val="major"/>
    </font>
    <font>
      <sz val="26"/>
      <color rgb="FFFF0000"/>
      <name val="Cambria"/>
      <family val="1"/>
      <charset val="204"/>
      <scheme val="major"/>
    </font>
    <font>
      <sz val="26"/>
      <color rgb="FFFF0000"/>
      <name val="Calibri"/>
      <family val="2"/>
      <scheme val="minor"/>
    </font>
    <font>
      <b/>
      <sz val="16"/>
      <color rgb="FFFF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8"/>
      <color rgb="FFFF000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u/>
      <sz val="11"/>
      <color theme="1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b/>
      <sz val="18"/>
      <color rgb="FFFF0000"/>
      <name val="Cambria"/>
      <family val="1"/>
      <charset val="204"/>
      <scheme val="major"/>
    </font>
    <font>
      <b/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4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49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Border="1"/>
    <xf numFmtId="0" fontId="0" fillId="4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3" fillId="2" borderId="0" xfId="1" applyFont="1" applyFill="1" applyBorder="1" applyAlignment="1">
      <alignment horizontal="right" vertical="center" wrapText="1"/>
    </xf>
    <xf numFmtId="0" fontId="0" fillId="0" borderId="0" xfId="0" applyBorder="1"/>
    <xf numFmtId="1" fontId="3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center" wrapText="1" shrinkToFit="1"/>
    </xf>
    <xf numFmtId="164" fontId="9" fillId="2" borderId="0" xfId="1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/>
    <xf numFmtId="49" fontId="3" fillId="3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right" wrapText="1"/>
    </xf>
    <xf numFmtId="0" fontId="0" fillId="4" borderId="0" xfId="0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/>
    <xf numFmtId="49" fontId="4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6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wrapText="1" shrinkToFit="1"/>
    </xf>
    <xf numFmtId="49" fontId="4" fillId="4" borderId="0" xfId="0" applyNumberFormat="1" applyFont="1" applyFill="1" applyBorder="1" applyAlignment="1">
      <alignment horizontal="center" vertical="center"/>
    </xf>
    <xf numFmtId="1" fontId="3" fillId="7" borderId="0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5" fillId="4" borderId="0" xfId="0" applyFont="1" applyFill="1"/>
    <xf numFmtId="0" fontId="15" fillId="8" borderId="0" xfId="0" applyFont="1" applyFill="1" applyAlignment="1">
      <alignment horizontal="center" vertical="center"/>
    </xf>
    <xf numFmtId="49" fontId="15" fillId="4" borderId="0" xfId="0" applyNumberFormat="1" applyFont="1" applyFill="1" applyAlignment="1">
      <alignment horizontal="center"/>
    </xf>
    <xf numFmtId="0" fontId="0" fillId="8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4" borderId="0" xfId="0" applyFont="1" applyFill="1"/>
    <xf numFmtId="0" fontId="18" fillId="4" borderId="0" xfId="0" applyFont="1" applyFill="1"/>
    <xf numFmtId="0" fontId="19" fillId="4" borderId="0" xfId="0" applyFont="1" applyFill="1"/>
    <xf numFmtId="0" fontId="15" fillId="4" borderId="0" xfId="0" applyFont="1" applyFill="1" applyAlignment="1">
      <alignment horizontal="left"/>
    </xf>
    <xf numFmtId="0" fontId="20" fillId="4" borderId="0" xfId="0" applyFont="1" applyFill="1"/>
    <xf numFmtId="0" fontId="16" fillId="4" borderId="0" xfId="0" applyFont="1" applyFill="1"/>
    <xf numFmtId="0" fontId="15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23" fillId="4" borderId="0" xfId="0" applyFont="1" applyFill="1"/>
    <xf numFmtId="0" fontId="24" fillId="4" borderId="0" xfId="0" applyFont="1" applyFill="1" applyAlignment="1">
      <alignment horizontal="center"/>
    </xf>
    <xf numFmtId="0" fontId="15" fillId="0" borderId="0" xfId="0" applyFont="1"/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1" fontId="15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/>
    <xf numFmtId="0" fontId="15" fillId="7" borderId="0" xfId="0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0" fontId="17" fillId="4" borderId="0" xfId="0" applyFont="1" applyFill="1" applyAlignment="1"/>
    <xf numFmtId="0" fontId="15" fillId="8" borderId="0" xfId="0" applyFont="1" applyFill="1"/>
    <xf numFmtId="0" fontId="15" fillId="8" borderId="0" xfId="0" applyFont="1" applyFill="1" applyAlignment="1">
      <alignment horizontal="center"/>
    </xf>
    <xf numFmtId="49" fontId="15" fillId="7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" fontId="1" fillId="7" borderId="0" xfId="0" applyNumberFormat="1" applyFont="1" applyFill="1" applyAlignment="1">
      <alignment horizontal="center"/>
    </xf>
    <xf numFmtId="1" fontId="3" fillId="8" borderId="0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9" borderId="0" xfId="0" applyFill="1" applyBorder="1"/>
    <xf numFmtId="1" fontId="3" fillId="9" borderId="0" xfId="0" applyNumberFormat="1" applyFont="1" applyFill="1" applyBorder="1" applyAlignment="1">
      <alignment horizontal="center" vertical="center"/>
    </xf>
    <xf numFmtId="0" fontId="0" fillId="9" borderId="0" xfId="0" applyFill="1"/>
    <xf numFmtId="1" fontId="1" fillId="9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5" fillId="8" borderId="0" xfId="0" applyNumberFormat="1" applyFont="1" applyFill="1" applyAlignment="1">
      <alignment horizontal="center"/>
    </xf>
    <xf numFmtId="0" fontId="27" fillId="4" borderId="0" xfId="0" applyFont="1" applyFill="1"/>
    <xf numFmtId="1" fontId="28" fillId="8" borderId="0" xfId="0" applyNumberFormat="1" applyFont="1" applyFill="1" applyBorder="1" applyAlignment="1">
      <alignment horizontal="center" vertical="center"/>
    </xf>
    <xf numFmtId="1" fontId="12" fillId="8" borderId="0" xfId="0" applyNumberFormat="1" applyFont="1" applyFill="1" applyAlignment="1">
      <alignment horizontal="center" vertical="center"/>
    </xf>
    <xf numFmtId="1" fontId="1" fillId="8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1" fontId="15" fillId="7" borderId="0" xfId="0" applyNumberFormat="1" applyFont="1" applyFill="1" applyAlignment="1">
      <alignment horizontal="center"/>
    </xf>
    <xf numFmtId="0" fontId="15" fillId="7" borderId="0" xfId="0" applyFont="1" applyFill="1"/>
    <xf numFmtId="1" fontId="15" fillId="7" borderId="0" xfId="0" applyNumberFormat="1" applyFont="1" applyFill="1" applyAlignment="1">
      <alignment horizontal="center"/>
    </xf>
    <xf numFmtId="1" fontId="15" fillId="7" borderId="0" xfId="0" applyNumberFormat="1" applyFont="1" applyFill="1"/>
    <xf numFmtId="1" fontId="15" fillId="7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0" fontId="30" fillId="4" borderId="0" xfId="4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right" vertical="center" wrapText="1"/>
    </xf>
    <xf numFmtId="164" fontId="3" fillId="2" borderId="0" xfId="1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/>
    </xf>
    <xf numFmtId="49" fontId="3" fillId="3" borderId="0" xfId="0" applyNumberFormat="1" applyFont="1" applyFill="1" applyBorder="1" applyAlignment="1">
      <alignment horizontal="center" vertical="center" wrapText="1" shrinkToFit="1"/>
    </xf>
    <xf numFmtId="0" fontId="13" fillId="3" borderId="0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wrapText="1"/>
    </xf>
    <xf numFmtId="49" fontId="5" fillId="3" borderId="0" xfId="0" applyNumberFormat="1" applyFont="1" applyFill="1" applyBorder="1" applyAlignment="1">
      <alignment horizontal="center" vertical="top" wrapText="1" shrinkToFit="1"/>
    </xf>
    <xf numFmtId="49" fontId="5" fillId="3" borderId="0" xfId="0" applyNumberFormat="1" applyFont="1" applyFill="1" applyBorder="1" applyAlignment="1">
      <alignment horizontal="center" vertical="center" wrapText="1" shrinkToFit="1"/>
    </xf>
    <xf numFmtId="0" fontId="0" fillId="4" borderId="0" xfId="0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left"/>
    </xf>
  </cellXfs>
  <cellStyles count="5">
    <cellStyle name="Гиперссылка" xfId="4" builtinId="8"/>
    <cellStyle name="Обычный" xfId="0" builtinId="0"/>
    <cellStyle name="Финансовый" xfId="1" builtinId="3"/>
    <cellStyle name="Финансовый 2" xfId="2"/>
    <cellStyle name="Финансов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jpeg"/><Relationship Id="rId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jpeg"/><Relationship Id="rId4" Type="http://schemas.openxmlformats.org/officeDocument/2006/relationships/image" Target="../media/image2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jpe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1345152</xdr:colOff>
      <xdr:row>55</xdr:row>
      <xdr:rowOff>35720</xdr:rowOff>
    </xdr:from>
    <xdr:to>
      <xdr:col>2</xdr:col>
      <xdr:colOff>2086328</xdr:colOff>
      <xdr:row>55</xdr:row>
      <xdr:rowOff>404960</xdr:rowOff>
    </xdr:to>
    <xdr:pic>
      <xdr:nvPicPr>
        <xdr:cNvPr id="42" name="Рисунок 41" descr="Термостат 15 кВт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57208" y="16355220"/>
          <a:ext cx="741176" cy="369240"/>
        </a:xfrm>
        <a:prstGeom prst="rect">
          <a:avLst/>
        </a:prstGeom>
      </xdr:spPr>
    </xdr:pic>
    <xdr:clientData/>
  </xdr:twoCellAnchor>
  <xdr:twoCellAnchor editAs="oneCell">
    <xdr:from>
      <xdr:col>2</xdr:col>
      <xdr:colOff>1580091</xdr:colOff>
      <xdr:row>57</xdr:row>
      <xdr:rowOff>69850</xdr:rowOff>
    </xdr:from>
    <xdr:to>
      <xdr:col>2</xdr:col>
      <xdr:colOff>2321267</xdr:colOff>
      <xdr:row>57</xdr:row>
      <xdr:rowOff>426390</xdr:rowOff>
    </xdr:to>
    <xdr:pic>
      <xdr:nvPicPr>
        <xdr:cNvPr id="24" name="Рисунок 23" descr="Термостат 15 кВт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86174" y="19342100"/>
          <a:ext cx="741176" cy="3565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1142999</xdr:colOff>
      <xdr:row>30</xdr:row>
      <xdr:rowOff>69851</xdr:rowOff>
    </xdr:from>
    <xdr:to>
      <xdr:col>2</xdr:col>
      <xdr:colOff>2730499</xdr:colOff>
      <xdr:row>38</xdr:row>
      <xdr:rowOff>35079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082" y="9446684"/>
          <a:ext cx="1587500" cy="1997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1363134</xdr:colOff>
      <xdr:row>40</xdr:row>
      <xdr:rowOff>65615</xdr:rowOff>
    </xdr:from>
    <xdr:to>
      <xdr:col>2</xdr:col>
      <xdr:colOff>2584449</xdr:colOff>
      <xdr:row>48</xdr:row>
      <xdr:rowOff>419074</xdr:rowOff>
    </xdr:to>
    <xdr:pic>
      <xdr:nvPicPr>
        <xdr:cNvPr id="36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4" y="12803715"/>
          <a:ext cx="1221315" cy="2468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996950</xdr:colOff>
      <xdr:row>21</xdr:row>
      <xdr:rowOff>42333</xdr:rowOff>
    </xdr:from>
    <xdr:to>
      <xdr:col>3</xdr:col>
      <xdr:colOff>75142</xdr:colOff>
      <xdr:row>24</xdr:row>
      <xdr:rowOff>560917</xdr:rowOff>
    </xdr:to>
    <xdr:pic>
      <xdr:nvPicPr>
        <xdr:cNvPr id="44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6157383"/>
          <a:ext cx="2211917" cy="2214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52919</xdr:colOff>
      <xdr:row>59</xdr:row>
      <xdr:rowOff>27517</xdr:rowOff>
    </xdr:from>
    <xdr:to>
      <xdr:col>4</xdr:col>
      <xdr:colOff>246665</xdr:colOff>
      <xdr:row>63</xdr:row>
      <xdr:rowOff>91017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119" y="23268517"/>
          <a:ext cx="415614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825501</xdr:colOff>
      <xdr:row>52</xdr:row>
      <xdr:rowOff>52917</xdr:rowOff>
    </xdr:from>
    <xdr:to>
      <xdr:col>3</xdr:col>
      <xdr:colOff>81975</xdr:colOff>
      <xdr:row>54</xdr:row>
      <xdr:rowOff>558800</xdr:rowOff>
    </xdr:to>
    <xdr:pic>
      <xdr:nvPicPr>
        <xdr:cNvPr id="46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584" y="18192750"/>
          <a:ext cx="2390199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444501</xdr:colOff>
      <xdr:row>56</xdr:row>
      <xdr:rowOff>42333</xdr:rowOff>
    </xdr:from>
    <xdr:to>
      <xdr:col>4</xdr:col>
      <xdr:colOff>74789</xdr:colOff>
      <xdr:row>56</xdr:row>
      <xdr:rowOff>1682750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584" y="20648083"/>
          <a:ext cx="3421238" cy="164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285751</xdr:colOff>
      <xdr:row>66</xdr:row>
      <xdr:rowOff>48685</xdr:rowOff>
    </xdr:from>
    <xdr:to>
      <xdr:col>3</xdr:col>
      <xdr:colOff>625476</xdr:colOff>
      <xdr:row>70</xdr:row>
      <xdr:rowOff>172111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3951" y="25861435"/>
          <a:ext cx="3473450" cy="287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1422402</xdr:colOff>
      <xdr:row>6</xdr:row>
      <xdr:rowOff>19051</xdr:rowOff>
    </xdr:from>
    <xdr:to>
      <xdr:col>2</xdr:col>
      <xdr:colOff>2286936</xdr:colOff>
      <xdr:row>12</xdr:row>
      <xdr:rowOff>228600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7202" y="1809751"/>
          <a:ext cx="864534" cy="1733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1397000</xdr:colOff>
      <xdr:row>14</xdr:row>
      <xdr:rowOff>12951</xdr:rowOff>
    </xdr:from>
    <xdr:to>
      <xdr:col>2</xdr:col>
      <xdr:colOff>2241549</xdr:colOff>
      <xdr:row>19</xdr:row>
      <xdr:rowOff>241300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4369051"/>
          <a:ext cx="844549" cy="172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184149</xdr:colOff>
      <xdr:row>50</xdr:row>
      <xdr:rowOff>38100</xdr:rowOff>
    </xdr:from>
    <xdr:to>
      <xdr:col>4</xdr:col>
      <xdr:colOff>245806</xdr:colOff>
      <xdr:row>52</xdr:row>
      <xdr:rowOff>50800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949" y="17106900"/>
          <a:ext cx="4043107" cy="176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3130550</xdr:colOff>
      <xdr:row>6</xdr:row>
      <xdr:rowOff>50800</xdr:rowOff>
    </xdr:from>
    <xdr:to>
      <xdr:col>2</xdr:col>
      <xdr:colOff>3988893</xdr:colOff>
      <xdr:row>16</xdr:row>
      <xdr:rowOff>12700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1968500"/>
          <a:ext cx="858343" cy="180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501651</xdr:colOff>
      <xdr:row>6</xdr:row>
      <xdr:rowOff>31751</xdr:rowOff>
    </xdr:from>
    <xdr:to>
      <xdr:col>2</xdr:col>
      <xdr:colOff>1323948</xdr:colOff>
      <xdr:row>15</xdr:row>
      <xdr:rowOff>165100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1" y="1949451"/>
          <a:ext cx="822297" cy="1790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1828800</xdr:colOff>
      <xdr:row>6</xdr:row>
      <xdr:rowOff>57151</xdr:rowOff>
    </xdr:from>
    <xdr:to>
      <xdr:col>2</xdr:col>
      <xdr:colOff>2641600</xdr:colOff>
      <xdr:row>16</xdr:row>
      <xdr:rowOff>29959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850" y="1974851"/>
          <a:ext cx="812800" cy="1814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1485901</xdr:colOff>
      <xdr:row>18</xdr:row>
      <xdr:rowOff>69850</xdr:rowOff>
    </xdr:from>
    <xdr:to>
      <xdr:col>2</xdr:col>
      <xdr:colOff>2353960</xdr:colOff>
      <xdr:row>28</xdr:row>
      <xdr:rowOff>131517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1" y="4806950"/>
          <a:ext cx="868059" cy="190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1174751</xdr:colOff>
      <xdr:row>30</xdr:row>
      <xdr:rowOff>19051</xdr:rowOff>
    </xdr:from>
    <xdr:to>
      <xdr:col>2</xdr:col>
      <xdr:colOff>2686051</xdr:colOff>
      <xdr:row>41</xdr:row>
      <xdr:rowOff>164335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1" y="6965951"/>
          <a:ext cx="1511300" cy="2170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1524001</xdr:colOff>
      <xdr:row>44</xdr:row>
      <xdr:rowOff>19051</xdr:rowOff>
    </xdr:from>
    <xdr:ext cx="836872" cy="1854199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051" y="10312401"/>
          <a:ext cx="836872" cy="185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364672</xdr:colOff>
      <xdr:row>15</xdr:row>
      <xdr:rowOff>174172</xdr:rowOff>
    </xdr:from>
    <xdr:ext cx="463550" cy="449995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9172" y="3031672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307522</xdr:colOff>
      <xdr:row>48</xdr:row>
      <xdr:rowOff>6350</xdr:rowOff>
    </xdr:from>
    <xdr:ext cx="463550" cy="44999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2022" y="9059636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296636</xdr:colOff>
      <xdr:row>77</xdr:row>
      <xdr:rowOff>173265</xdr:rowOff>
    </xdr:from>
    <xdr:ext cx="463550" cy="449995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136" y="14805479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199573</xdr:colOff>
      <xdr:row>33</xdr:row>
      <xdr:rowOff>36286</xdr:rowOff>
    </xdr:from>
    <xdr:to>
      <xdr:col>1</xdr:col>
      <xdr:colOff>1551215</xdr:colOff>
      <xdr:row>54</xdr:row>
      <xdr:rowOff>168856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73" y="6232072"/>
          <a:ext cx="1959428" cy="4151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244929</xdr:colOff>
      <xdr:row>4</xdr:row>
      <xdr:rowOff>27214</xdr:rowOff>
    </xdr:from>
    <xdr:to>
      <xdr:col>1</xdr:col>
      <xdr:colOff>1615722</xdr:colOff>
      <xdr:row>26</xdr:row>
      <xdr:rowOff>1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889000"/>
          <a:ext cx="1978579" cy="410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163288</xdr:rowOff>
    </xdr:from>
    <xdr:to>
      <xdr:col>2</xdr:col>
      <xdr:colOff>5902</xdr:colOff>
      <xdr:row>79</xdr:row>
      <xdr:rowOff>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0574"/>
          <a:ext cx="2284646" cy="2984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955675</xdr:colOff>
      <xdr:row>48</xdr:row>
      <xdr:rowOff>44097</xdr:rowOff>
    </xdr:from>
    <xdr:to>
      <xdr:col>6</xdr:col>
      <xdr:colOff>1422047</xdr:colOff>
      <xdr:row>50</xdr:row>
      <xdr:rowOff>130378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225" y="9283347"/>
          <a:ext cx="466372" cy="45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1017764</xdr:colOff>
      <xdr:row>26</xdr:row>
      <xdr:rowOff>157339</xdr:rowOff>
    </xdr:from>
    <xdr:to>
      <xdr:col>6</xdr:col>
      <xdr:colOff>1484136</xdr:colOff>
      <xdr:row>29</xdr:row>
      <xdr:rowOff>76051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314" y="5211939"/>
          <a:ext cx="466372" cy="471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288925</xdr:colOff>
      <xdr:row>7</xdr:row>
      <xdr:rowOff>6350</xdr:rowOff>
    </xdr:from>
    <xdr:to>
      <xdr:col>9</xdr:col>
      <xdr:colOff>288572</xdr:colOff>
      <xdr:row>9</xdr:row>
      <xdr:rowOff>95807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428750"/>
          <a:ext cx="501297" cy="46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247650</xdr:rowOff>
    </xdr:from>
    <xdr:to>
      <xdr:col>1</xdr:col>
      <xdr:colOff>452714</xdr:colOff>
      <xdr:row>21</xdr:row>
      <xdr:rowOff>31750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15950"/>
          <a:ext cx="1830664" cy="347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107950</xdr:rowOff>
    </xdr:from>
    <xdr:to>
      <xdr:col>1</xdr:col>
      <xdr:colOff>592984</xdr:colOff>
      <xdr:row>42</xdr:row>
      <xdr:rowOff>31751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2600"/>
          <a:ext cx="2047134" cy="374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543921</xdr:colOff>
      <xdr:row>61</xdr:row>
      <xdr:rowOff>107949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998071" cy="374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499837</xdr:colOff>
      <xdr:row>5</xdr:row>
      <xdr:rowOff>158750</xdr:rowOff>
    </xdr:from>
    <xdr:to>
      <xdr:col>8</xdr:col>
      <xdr:colOff>106137</xdr:colOff>
      <xdr:row>8</xdr:row>
      <xdr:rowOff>56295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887" y="1212850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311149</xdr:colOff>
      <xdr:row>4</xdr:row>
      <xdr:rowOff>12700</xdr:rowOff>
    </xdr:from>
    <xdr:to>
      <xdr:col>2</xdr:col>
      <xdr:colOff>115886</xdr:colOff>
      <xdr:row>16</xdr:row>
      <xdr:rowOff>88900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49" y="882650"/>
          <a:ext cx="1023937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1587501</xdr:colOff>
      <xdr:row>35</xdr:row>
      <xdr:rowOff>165100</xdr:rowOff>
    </xdr:from>
    <xdr:ext cx="463550" cy="44999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1451" y="6940550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336550</xdr:colOff>
      <xdr:row>33</xdr:row>
      <xdr:rowOff>133350</xdr:rowOff>
    </xdr:from>
    <xdr:to>
      <xdr:col>2</xdr:col>
      <xdr:colOff>241300</xdr:colOff>
      <xdr:row>46</xdr:row>
      <xdr:rowOff>81950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6540500"/>
          <a:ext cx="1123950" cy="234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417286</xdr:colOff>
      <xdr:row>67</xdr:row>
      <xdr:rowOff>15421</xdr:rowOff>
    </xdr:from>
    <xdr:ext cx="463550" cy="449995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1236" y="12950371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355599</xdr:colOff>
      <xdr:row>63</xdr:row>
      <xdr:rowOff>38100</xdr:rowOff>
    </xdr:from>
    <xdr:ext cx="1023937" cy="2286000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" y="12103100"/>
          <a:ext cx="1023937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308429</xdr:colOff>
      <xdr:row>96</xdr:row>
      <xdr:rowOff>1814</xdr:rowOff>
    </xdr:from>
    <xdr:ext cx="463550" cy="449995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379" y="18480314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387350</xdr:colOff>
      <xdr:row>92</xdr:row>
      <xdr:rowOff>133350</xdr:rowOff>
    </xdr:from>
    <xdr:ext cx="1123950" cy="2342550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17741900"/>
          <a:ext cx="1123950" cy="234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403679</xdr:colOff>
      <xdr:row>124</xdr:row>
      <xdr:rowOff>69850</xdr:rowOff>
    </xdr:from>
    <xdr:ext cx="463550" cy="449995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7629" y="23907750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566058</xdr:colOff>
      <xdr:row>152</xdr:row>
      <xdr:rowOff>102508</xdr:rowOff>
    </xdr:from>
    <xdr:ext cx="463550" cy="449995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8" y="29433158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349249</xdr:colOff>
      <xdr:row>121</xdr:row>
      <xdr:rowOff>114300</xdr:rowOff>
    </xdr:from>
    <xdr:to>
      <xdr:col>2</xdr:col>
      <xdr:colOff>203834</xdr:colOff>
      <xdr:row>134</xdr:row>
      <xdr:rowOff>12700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49" y="23266400"/>
          <a:ext cx="1073785" cy="229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412750</xdr:colOff>
      <xdr:row>151</xdr:row>
      <xdr:rowOff>38100</xdr:rowOff>
    </xdr:from>
    <xdr:to>
      <xdr:col>2</xdr:col>
      <xdr:colOff>228600</xdr:colOff>
      <xdr:row>163</xdr:row>
      <xdr:rowOff>148240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051250"/>
          <a:ext cx="1035050" cy="231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3</xdr:row>
      <xdr:rowOff>107949</xdr:rowOff>
    </xdr:from>
    <xdr:to>
      <xdr:col>3</xdr:col>
      <xdr:colOff>704850</xdr:colOff>
      <xdr:row>20</xdr:row>
      <xdr:rowOff>138468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60399"/>
          <a:ext cx="2355850" cy="322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120650</xdr:colOff>
      <xdr:row>31</xdr:row>
      <xdr:rowOff>158750</xdr:rowOff>
    </xdr:from>
    <xdr:to>
      <xdr:col>3</xdr:col>
      <xdr:colOff>641350</xdr:colOff>
      <xdr:row>49</xdr:row>
      <xdr:rowOff>67782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50" y="6070600"/>
          <a:ext cx="2349500" cy="3223732"/>
        </a:xfrm>
        <a:prstGeom prst="rect">
          <a:avLst/>
        </a:prstGeom>
      </xdr:spPr>
    </xdr:pic>
    <xdr:clientData/>
  </xdr:twoCellAnchor>
  <xdr:twoCellAnchor editAs="oneCell">
    <xdr:from>
      <xdr:col>8</xdr:col>
      <xdr:colOff>308769</xdr:colOff>
      <xdr:row>27</xdr:row>
      <xdr:rowOff>152400</xdr:rowOff>
    </xdr:from>
    <xdr:to>
      <xdr:col>9</xdr:col>
      <xdr:colOff>277019</xdr:colOff>
      <xdr:row>30</xdr:row>
      <xdr:rowOff>179793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5519" y="5327650"/>
          <a:ext cx="577850" cy="579843"/>
        </a:xfrm>
        <a:prstGeom prst="rect">
          <a:avLst/>
        </a:prstGeom>
      </xdr:spPr>
    </xdr:pic>
    <xdr:clientData/>
  </xdr:twoCellAnchor>
  <xdr:oneCellAnchor>
    <xdr:from>
      <xdr:col>8</xdr:col>
      <xdr:colOff>215107</xdr:colOff>
      <xdr:row>53</xdr:row>
      <xdr:rowOff>57150</xdr:rowOff>
    </xdr:from>
    <xdr:ext cx="571500" cy="579843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9357" y="10153650"/>
          <a:ext cx="571500" cy="579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430s\Desktop\&#1055;&#1088;&#1072;&#1081;&#1089;&#1099;%202021\&#1055;&#1088;&#1072;&#1081;&#1089;%20S-TANK%20&#1056;&#1060;%2003.2021%20&#1055;&#1086;&#1083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9">
          <cell r="F119">
            <v>546</v>
          </cell>
        </row>
        <row r="134">
          <cell r="F134">
            <v>1651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&#1073;&#1086;&#1081;&#1083;&#1077;&#1088;&#1099;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&#1073;&#1086;&#1081;&#1083;&#1077;&#1088;&#1099;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&#1073;&#1086;&#1081;&#1083;&#1077;&#1088;&#1099;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&#1073;&#1086;&#1081;&#1083;&#1077;&#1088;&#1099;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&#1073;&#1086;&#1081;&#1083;&#1077;&#1088;&#1099;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&#1073;&#1086;&#1081;&#1083;&#1077;&#1088;&#1099;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145"/>
  <sheetViews>
    <sheetView zoomScaleNormal="100" workbookViewId="0">
      <selection activeCell="K8" sqref="K8"/>
    </sheetView>
  </sheetViews>
  <sheetFormatPr defaultRowHeight="15" x14ac:dyDescent="0.25"/>
  <cols>
    <col min="1" max="1" width="7.5703125" customWidth="1"/>
    <col min="2" max="2" width="15" customWidth="1"/>
    <col min="3" max="3" width="47" customWidth="1"/>
    <col min="4" max="4" width="9.85546875" customWidth="1"/>
    <col min="5" max="5" width="4.7109375" customWidth="1"/>
    <col min="6" max="6" width="15.5703125" customWidth="1"/>
    <col min="7" max="7" width="17.140625" customWidth="1"/>
    <col min="8" max="8" width="15.85546875" customWidth="1"/>
    <col min="9" max="9" width="8.42578125" customWidth="1"/>
    <col min="10" max="10" width="7.140625" customWidth="1"/>
    <col min="11" max="11" width="9.140625" customWidth="1"/>
    <col min="12" max="12" width="15.5703125" customWidth="1"/>
  </cols>
  <sheetData>
    <row r="1" spans="1:30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18.75" x14ac:dyDescent="0.3">
      <c r="A2" s="25"/>
      <c r="B2" s="25"/>
      <c r="C2" s="106" t="s">
        <v>582</v>
      </c>
      <c r="D2" s="25"/>
      <c r="E2" s="7"/>
      <c r="F2" s="111" t="s">
        <v>583</v>
      </c>
      <c r="G2" s="111"/>
      <c r="H2" s="11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5.95" customHeight="1" x14ac:dyDescent="0.25">
      <c r="A3" s="118"/>
      <c r="B3" s="119"/>
      <c r="C3" s="119"/>
      <c r="D3" s="119"/>
      <c r="E3" s="119"/>
      <c r="F3" s="2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4.45" customHeight="1" thickBot="1" x14ac:dyDescent="0.3">
      <c r="A4" s="120" t="s">
        <v>89</v>
      </c>
      <c r="B4" s="107" t="s">
        <v>85</v>
      </c>
      <c r="C4" s="107" t="s">
        <v>86</v>
      </c>
      <c r="D4" s="107" t="s">
        <v>87</v>
      </c>
      <c r="E4" s="107" t="s">
        <v>88</v>
      </c>
      <c r="F4" s="24"/>
      <c r="G4" s="29" t="s">
        <v>133</v>
      </c>
      <c r="H4" s="28" t="s">
        <v>131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17.100000000000001" customHeight="1" thickBot="1" x14ac:dyDescent="0.3">
      <c r="A5" s="120"/>
      <c r="B5" s="107"/>
      <c r="C5" s="107"/>
      <c r="D5" s="107"/>
      <c r="E5" s="107"/>
      <c r="F5" s="24"/>
      <c r="G5" s="30">
        <v>80</v>
      </c>
      <c r="H5" s="31">
        <v>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78" customHeight="1" x14ac:dyDescent="0.25">
      <c r="A6" s="116" t="s">
        <v>90</v>
      </c>
      <c r="B6" s="116"/>
      <c r="C6" s="116"/>
      <c r="D6" s="19" t="s">
        <v>75</v>
      </c>
      <c r="E6" s="19" t="s">
        <v>53</v>
      </c>
      <c r="F6" s="28" t="s">
        <v>132</v>
      </c>
      <c r="G6" s="13" t="s">
        <v>130</v>
      </c>
      <c r="H6" s="28" t="s">
        <v>134</v>
      </c>
      <c r="I6" s="46"/>
      <c r="J6" s="46"/>
      <c r="K6" s="4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0.100000000000001" customHeight="1" x14ac:dyDescent="0.25">
      <c r="A7" s="14" t="s">
        <v>15</v>
      </c>
      <c r="B7" s="3" t="s">
        <v>18</v>
      </c>
      <c r="C7" s="108"/>
      <c r="D7" s="4" t="s">
        <v>4</v>
      </c>
      <c r="E7" s="3">
        <v>51</v>
      </c>
      <c r="F7" s="35">
        <v>540</v>
      </c>
      <c r="G7" s="32">
        <f>F7*G5</f>
        <v>43200</v>
      </c>
      <c r="H7" s="32">
        <f>((100-$H$5)/100)*G7</f>
        <v>43200</v>
      </c>
      <c r="I7" s="75"/>
      <c r="J7" s="75"/>
      <c r="K7" s="7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20.100000000000001" customHeight="1" x14ac:dyDescent="0.25">
      <c r="A8" s="2" t="s">
        <v>16</v>
      </c>
      <c r="B8" s="3" t="s">
        <v>19</v>
      </c>
      <c r="C8" s="109"/>
      <c r="D8" s="4" t="s">
        <v>5</v>
      </c>
      <c r="E8" s="3">
        <v>58</v>
      </c>
      <c r="F8" s="36">
        <v>572</v>
      </c>
      <c r="G8" s="32">
        <f>F8*G5</f>
        <v>45760</v>
      </c>
      <c r="H8" s="32">
        <f t="shared" ref="H8:H12" si="0">((100-$H$5)/100)*G8</f>
        <v>45760</v>
      </c>
      <c r="I8" s="105"/>
      <c r="J8" s="75"/>
      <c r="K8" s="7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20.100000000000001" customHeight="1" x14ac:dyDescent="0.25">
      <c r="A9" s="2" t="s">
        <v>17</v>
      </c>
      <c r="B9" s="3" t="s">
        <v>11</v>
      </c>
      <c r="C9" s="109"/>
      <c r="D9" s="4" t="s">
        <v>0</v>
      </c>
      <c r="E9" s="3">
        <v>70</v>
      </c>
      <c r="F9" s="35">
        <v>810</v>
      </c>
      <c r="G9" s="32">
        <f>F9*G5</f>
        <v>64800</v>
      </c>
      <c r="H9" s="32">
        <f t="shared" si="0"/>
        <v>64800</v>
      </c>
      <c r="I9" s="105"/>
      <c r="J9" s="75"/>
      <c r="K9" s="7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20.100000000000001" customHeight="1" x14ac:dyDescent="0.25">
      <c r="A10" s="2" t="s">
        <v>21</v>
      </c>
      <c r="B10" s="3" t="s">
        <v>20</v>
      </c>
      <c r="C10" s="109"/>
      <c r="D10" s="4" t="s">
        <v>49</v>
      </c>
      <c r="E10" s="3">
        <v>85</v>
      </c>
      <c r="F10" s="35">
        <v>1188</v>
      </c>
      <c r="G10" s="32">
        <f>F10*G5</f>
        <v>95040</v>
      </c>
      <c r="H10" s="32">
        <f t="shared" si="0"/>
        <v>95040</v>
      </c>
      <c r="I10" s="105"/>
      <c r="J10" s="75"/>
      <c r="K10" s="7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20.100000000000001" customHeight="1" x14ac:dyDescent="0.25">
      <c r="A11" s="2" t="s">
        <v>22</v>
      </c>
      <c r="B11" s="3" t="s">
        <v>12</v>
      </c>
      <c r="C11" s="109"/>
      <c r="D11" s="4" t="s">
        <v>48</v>
      </c>
      <c r="E11" s="3">
        <v>93</v>
      </c>
      <c r="F11" s="35">
        <v>1350</v>
      </c>
      <c r="G11" s="32">
        <f>F11*G5</f>
        <v>108000</v>
      </c>
      <c r="H11" s="32">
        <f t="shared" si="0"/>
        <v>108000</v>
      </c>
      <c r="I11" s="105"/>
      <c r="J11" s="75"/>
      <c r="K11" s="7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20.100000000000001" customHeight="1" x14ac:dyDescent="0.25">
      <c r="A12" s="2" t="s">
        <v>23</v>
      </c>
      <c r="B12" s="3" t="s">
        <v>13</v>
      </c>
      <c r="C12" s="109"/>
      <c r="D12" s="4" t="s">
        <v>50</v>
      </c>
      <c r="E12" s="3">
        <v>114</v>
      </c>
      <c r="F12" s="35">
        <v>2052</v>
      </c>
      <c r="G12" s="32">
        <f>F12*G5</f>
        <v>164160</v>
      </c>
      <c r="H12" s="32">
        <f t="shared" si="0"/>
        <v>164160</v>
      </c>
      <c r="I12" s="105"/>
      <c r="J12" s="75"/>
      <c r="K12" s="7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20.100000000000001" customHeight="1" x14ac:dyDescent="0.25">
      <c r="A13" s="2" t="s">
        <v>24</v>
      </c>
      <c r="B13" s="3" t="s">
        <v>14</v>
      </c>
      <c r="C13" s="109"/>
      <c r="D13" s="4" t="s">
        <v>3</v>
      </c>
      <c r="E13" s="3">
        <v>145</v>
      </c>
      <c r="F13" s="35">
        <v>2376</v>
      </c>
      <c r="G13" s="32">
        <f>F13*G5</f>
        <v>190080</v>
      </c>
      <c r="H13" s="32">
        <f>((100-$H$5)/100)*G13</f>
        <v>190080</v>
      </c>
      <c r="I13" s="105"/>
      <c r="J13" s="75"/>
      <c r="K13" s="7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81" customHeight="1" x14ac:dyDescent="0.25">
      <c r="A14" s="116" t="s">
        <v>91</v>
      </c>
      <c r="B14" s="116"/>
      <c r="C14" s="116"/>
      <c r="D14" s="19" t="s">
        <v>75</v>
      </c>
      <c r="E14" s="19" t="s">
        <v>53</v>
      </c>
      <c r="F14" s="28" t="s">
        <v>132</v>
      </c>
      <c r="G14" s="13" t="s">
        <v>130</v>
      </c>
      <c r="H14" s="28" t="s">
        <v>134</v>
      </c>
      <c r="I14" s="104"/>
      <c r="J14" s="48"/>
      <c r="K14" s="4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20.100000000000001" customHeight="1" x14ac:dyDescent="0.25">
      <c r="A15" s="14" t="s">
        <v>76</v>
      </c>
      <c r="B15" s="3" t="s">
        <v>54</v>
      </c>
      <c r="C15" s="16"/>
      <c r="D15" s="4" t="s">
        <v>5</v>
      </c>
      <c r="E15" s="3">
        <v>67</v>
      </c>
      <c r="F15" s="76">
        <v>713</v>
      </c>
      <c r="G15" s="32">
        <f>F15*$G$5</f>
        <v>57040</v>
      </c>
      <c r="H15" s="32">
        <f t="shared" ref="H15:H77" si="1">((100-$H$5)/100)*G15</f>
        <v>57040</v>
      </c>
      <c r="I15" s="105"/>
      <c r="J15" s="75"/>
      <c r="K15" s="7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25.5" customHeight="1" x14ac:dyDescent="0.25">
      <c r="A16" s="14" t="s">
        <v>77</v>
      </c>
      <c r="B16" s="3" t="s">
        <v>55</v>
      </c>
      <c r="C16" s="11"/>
      <c r="D16" s="4" t="s">
        <v>0</v>
      </c>
      <c r="E16" s="3">
        <v>79</v>
      </c>
      <c r="F16" s="76">
        <v>983</v>
      </c>
      <c r="G16" s="32">
        <f t="shared" ref="G16:G79" si="2">F16*$G$5</f>
        <v>78640</v>
      </c>
      <c r="H16" s="32">
        <f t="shared" si="1"/>
        <v>78640</v>
      </c>
      <c r="I16" s="105"/>
      <c r="J16" s="75"/>
      <c r="K16" s="7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8" ht="24" customHeight="1" x14ac:dyDescent="0.25">
      <c r="A17" s="14" t="s">
        <v>78</v>
      </c>
      <c r="B17" s="3" t="s">
        <v>56</v>
      </c>
      <c r="C17" s="11"/>
      <c r="D17" s="4" t="s">
        <v>49</v>
      </c>
      <c r="E17" s="3">
        <v>95</v>
      </c>
      <c r="F17" s="76">
        <v>1350</v>
      </c>
      <c r="G17" s="32">
        <f t="shared" si="2"/>
        <v>108000</v>
      </c>
      <c r="H17" s="32">
        <f t="shared" si="1"/>
        <v>108000</v>
      </c>
      <c r="I17" s="75"/>
      <c r="J17" s="75"/>
      <c r="K17" s="7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8" ht="24.6" customHeight="1" x14ac:dyDescent="0.25">
      <c r="A18" s="14" t="s">
        <v>60</v>
      </c>
      <c r="B18" s="3" t="s">
        <v>57</v>
      </c>
      <c r="C18" s="11"/>
      <c r="D18" s="4" t="s">
        <v>48</v>
      </c>
      <c r="E18" s="3">
        <v>103</v>
      </c>
      <c r="F18" s="76">
        <v>1566</v>
      </c>
      <c r="G18" s="32">
        <f t="shared" si="2"/>
        <v>125280</v>
      </c>
      <c r="H18" s="32">
        <f t="shared" si="1"/>
        <v>125280</v>
      </c>
      <c r="I18" s="75"/>
      <c r="J18" s="75"/>
      <c r="K18" s="7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8" ht="23.45" customHeight="1" x14ac:dyDescent="0.25">
      <c r="A19" s="14" t="s">
        <v>61</v>
      </c>
      <c r="B19" s="3" t="s">
        <v>58</v>
      </c>
      <c r="C19" s="11"/>
      <c r="D19" s="4" t="s">
        <v>50</v>
      </c>
      <c r="E19" s="3">
        <v>125</v>
      </c>
      <c r="F19" s="76">
        <v>2268</v>
      </c>
      <c r="G19" s="32">
        <f t="shared" si="2"/>
        <v>181440</v>
      </c>
      <c r="H19" s="32">
        <f t="shared" si="1"/>
        <v>181440</v>
      </c>
      <c r="I19" s="75"/>
      <c r="J19" s="75"/>
      <c r="K19" s="7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8" ht="23.1" customHeight="1" x14ac:dyDescent="0.25">
      <c r="A20" s="14" t="s">
        <v>62</v>
      </c>
      <c r="B20" s="3" t="s">
        <v>59</v>
      </c>
      <c r="C20" s="11"/>
      <c r="D20" s="4" t="s">
        <v>3</v>
      </c>
      <c r="E20" s="3">
        <v>160</v>
      </c>
      <c r="F20" s="76">
        <v>2592</v>
      </c>
      <c r="G20" s="32">
        <f t="shared" si="2"/>
        <v>207360</v>
      </c>
      <c r="H20" s="32">
        <f t="shared" si="1"/>
        <v>207360</v>
      </c>
      <c r="I20" s="75"/>
      <c r="J20" s="75"/>
      <c r="K20" s="7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8" ht="49.5" customHeight="1" x14ac:dyDescent="0.25">
      <c r="A21" s="115" t="s">
        <v>92</v>
      </c>
      <c r="B21" s="115"/>
      <c r="C21" s="115"/>
      <c r="D21" s="19" t="s">
        <v>75</v>
      </c>
      <c r="E21" s="19" t="s">
        <v>53</v>
      </c>
      <c r="F21" s="28" t="s">
        <v>132</v>
      </c>
      <c r="G21" s="13" t="s">
        <v>130</v>
      </c>
      <c r="H21" s="28" t="s">
        <v>134</v>
      </c>
      <c r="I21" s="48"/>
      <c r="J21" s="48"/>
      <c r="K21" s="4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8" ht="39.6" customHeight="1" x14ac:dyDescent="0.25">
      <c r="A22" s="14" t="s">
        <v>63</v>
      </c>
      <c r="B22" s="3" t="s">
        <v>93</v>
      </c>
      <c r="C22" s="108"/>
      <c r="D22" s="4" t="s">
        <v>4</v>
      </c>
      <c r="E22" s="3">
        <v>51</v>
      </c>
      <c r="F22" s="35">
        <v>556</v>
      </c>
      <c r="G22" s="32">
        <f t="shared" si="2"/>
        <v>44480</v>
      </c>
      <c r="H22" s="32">
        <f t="shared" si="1"/>
        <v>44480</v>
      </c>
      <c r="I22" s="75"/>
      <c r="J22" s="75"/>
      <c r="K22" s="7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8" ht="41.45" customHeight="1" x14ac:dyDescent="0.25">
      <c r="A23" s="14" t="s">
        <v>79</v>
      </c>
      <c r="B23" s="3" t="s">
        <v>94</v>
      </c>
      <c r="C23" s="109"/>
      <c r="D23" s="4" t="s">
        <v>5</v>
      </c>
      <c r="E23" s="3">
        <v>58</v>
      </c>
      <c r="F23" s="36">
        <v>589</v>
      </c>
      <c r="G23" s="32">
        <f t="shared" si="2"/>
        <v>47120</v>
      </c>
      <c r="H23" s="32">
        <f t="shared" si="1"/>
        <v>47120</v>
      </c>
      <c r="I23" s="75"/>
      <c r="J23" s="75"/>
      <c r="K23" s="7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8" ht="52.5" customHeight="1" x14ac:dyDescent="0.25">
      <c r="A24" s="14" t="s">
        <v>80</v>
      </c>
      <c r="B24" s="3" t="s">
        <v>95</v>
      </c>
      <c r="C24" s="109"/>
      <c r="D24" s="4" t="s">
        <v>4</v>
      </c>
      <c r="E24" s="3">
        <v>51</v>
      </c>
      <c r="F24" s="35">
        <v>556</v>
      </c>
      <c r="G24" s="32">
        <f t="shared" si="2"/>
        <v>44480</v>
      </c>
      <c r="H24" s="32">
        <f t="shared" si="1"/>
        <v>44480</v>
      </c>
      <c r="I24" s="75"/>
      <c r="J24" s="75"/>
      <c r="K24" s="7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ht="45" customHeight="1" x14ac:dyDescent="0.25">
      <c r="A25" s="14" t="s">
        <v>81</v>
      </c>
      <c r="B25" s="3" t="s">
        <v>96</v>
      </c>
      <c r="C25" s="109"/>
      <c r="D25" s="4" t="s">
        <v>5</v>
      </c>
      <c r="E25" s="3">
        <v>58</v>
      </c>
      <c r="F25" s="36">
        <v>589</v>
      </c>
      <c r="G25" s="32">
        <f t="shared" si="2"/>
        <v>47120</v>
      </c>
      <c r="H25" s="32">
        <f t="shared" si="1"/>
        <v>47120</v>
      </c>
      <c r="I25" s="75"/>
      <c r="J25" s="75"/>
      <c r="K25" s="7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ht="0.95" customHeight="1" x14ac:dyDescent="0.25">
      <c r="A26" s="2"/>
      <c r="B26" s="3"/>
      <c r="C26" s="109"/>
      <c r="D26" s="4"/>
      <c r="E26" s="3"/>
      <c r="F26" s="5"/>
      <c r="G26" s="32">
        <f t="shared" si="2"/>
        <v>0</v>
      </c>
      <c r="H26" s="32"/>
      <c r="I26" s="75"/>
      <c r="J26" s="75"/>
      <c r="K26" s="7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38" ht="12.6" hidden="1" customHeight="1" thickBot="1" x14ac:dyDescent="0.3">
      <c r="A27" s="2"/>
      <c r="B27" s="3"/>
      <c r="C27" s="109"/>
      <c r="D27" s="4"/>
      <c r="E27" s="3"/>
      <c r="F27" s="5"/>
      <c r="G27" s="32">
        <f t="shared" si="2"/>
        <v>0</v>
      </c>
      <c r="H27" s="32"/>
      <c r="I27" s="75"/>
      <c r="J27" s="75"/>
      <c r="K27" s="7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ht="18" hidden="1" customHeight="1" thickBot="1" x14ac:dyDescent="0.3">
      <c r="A28" s="2"/>
      <c r="B28" s="3"/>
      <c r="C28" s="109"/>
      <c r="D28" s="4"/>
      <c r="E28" s="3"/>
      <c r="F28" s="5"/>
      <c r="G28" s="32">
        <f t="shared" si="2"/>
        <v>0</v>
      </c>
      <c r="H28" s="32"/>
      <c r="I28" s="75"/>
      <c r="J28" s="75"/>
      <c r="K28" s="7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38" ht="18" hidden="1" customHeight="1" thickBot="1" x14ac:dyDescent="0.3">
      <c r="A29" s="7"/>
      <c r="B29" s="7"/>
      <c r="C29" s="7"/>
      <c r="D29" s="7"/>
      <c r="E29" s="7"/>
      <c r="F29" s="7"/>
      <c r="G29" s="32">
        <f t="shared" si="2"/>
        <v>0</v>
      </c>
      <c r="H29" s="32"/>
      <c r="I29" s="75"/>
      <c r="J29" s="75"/>
      <c r="K29" s="7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ht="111" customHeight="1" x14ac:dyDescent="0.25">
      <c r="A30" s="110" t="s">
        <v>97</v>
      </c>
      <c r="B30" s="110"/>
      <c r="C30" s="110"/>
      <c r="D30" s="19" t="s">
        <v>75</v>
      </c>
      <c r="E30" s="19" t="s">
        <v>53</v>
      </c>
      <c r="F30" s="28" t="s">
        <v>132</v>
      </c>
      <c r="G30" s="13" t="s">
        <v>130</v>
      </c>
      <c r="H30" s="28" t="s">
        <v>134</v>
      </c>
      <c r="I30" s="75"/>
      <c r="J30" s="75"/>
      <c r="K30" s="7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ht="18" customHeight="1" x14ac:dyDescent="0.25">
      <c r="A31" s="7"/>
      <c r="B31" s="7"/>
      <c r="C31" s="117"/>
      <c r="D31" s="7"/>
      <c r="E31" s="7"/>
      <c r="F31" s="79"/>
      <c r="G31" s="32"/>
      <c r="H31" s="32"/>
      <c r="I31" s="75"/>
      <c r="J31" s="75"/>
      <c r="K31" s="7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ht="18" customHeight="1" x14ac:dyDescent="0.25">
      <c r="A32" s="7"/>
      <c r="B32" s="7"/>
      <c r="C32" s="117"/>
      <c r="D32" s="7"/>
      <c r="E32" s="7"/>
      <c r="F32" s="79"/>
      <c r="G32" s="32"/>
      <c r="H32" s="32"/>
      <c r="I32" s="75"/>
      <c r="J32" s="75"/>
      <c r="K32" s="7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ht="18" customHeight="1" x14ac:dyDescent="0.25">
      <c r="A33" s="7"/>
      <c r="B33" s="7"/>
      <c r="C33" s="117"/>
      <c r="D33" s="7"/>
      <c r="E33" s="7"/>
      <c r="F33" s="79"/>
      <c r="G33" s="32"/>
      <c r="H33" s="32"/>
      <c r="I33" s="75"/>
      <c r="J33" s="75"/>
      <c r="K33" s="7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ht="31.5" customHeight="1" x14ac:dyDescent="0.25">
      <c r="A34" s="14" t="s">
        <v>82</v>
      </c>
      <c r="B34" s="27" t="s">
        <v>99</v>
      </c>
      <c r="C34" s="117"/>
      <c r="D34" s="7"/>
      <c r="E34" s="7"/>
      <c r="F34" s="80">
        <v>800</v>
      </c>
      <c r="G34" s="32">
        <f t="shared" si="2"/>
        <v>64000</v>
      </c>
      <c r="H34" s="32">
        <f t="shared" si="1"/>
        <v>64000</v>
      </c>
      <c r="I34" s="75"/>
      <c r="J34" s="75"/>
      <c r="K34" s="7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ht="18" customHeight="1" x14ac:dyDescent="0.25">
      <c r="A35" s="7"/>
      <c r="B35" s="7"/>
      <c r="C35" s="117"/>
      <c r="D35" s="7"/>
      <c r="E35" s="7"/>
      <c r="F35" s="79"/>
      <c r="G35" s="32"/>
      <c r="H35" s="32"/>
      <c r="I35" s="75"/>
      <c r="J35" s="75"/>
      <c r="K35" s="7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ht="18" customHeight="1" x14ac:dyDescent="0.25">
      <c r="A36" s="7"/>
      <c r="B36" s="7"/>
      <c r="C36" s="117"/>
      <c r="D36" s="7"/>
      <c r="E36" s="7"/>
      <c r="F36" s="79"/>
      <c r="G36" s="32"/>
      <c r="H36" s="32"/>
      <c r="I36" s="75"/>
      <c r="J36" s="75"/>
      <c r="K36" s="7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ht="18" customHeight="1" x14ac:dyDescent="0.25">
      <c r="A37" s="7"/>
      <c r="B37" s="7"/>
      <c r="C37" s="117"/>
      <c r="D37" s="7"/>
      <c r="E37" s="7"/>
      <c r="F37" s="79"/>
      <c r="G37" s="32"/>
      <c r="H37" s="32"/>
      <c r="I37" s="75"/>
      <c r="J37" s="75"/>
      <c r="K37" s="7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38" ht="18" customHeight="1" x14ac:dyDescent="0.25">
      <c r="A38" s="7"/>
      <c r="B38" s="7"/>
      <c r="C38" s="117"/>
      <c r="D38" s="7"/>
      <c r="E38" s="7"/>
      <c r="F38" s="79"/>
      <c r="G38" s="32"/>
      <c r="H38" s="32"/>
      <c r="I38" s="75"/>
      <c r="J38" s="75"/>
      <c r="K38" s="7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ht="18" customHeight="1" x14ac:dyDescent="0.25">
      <c r="A39" s="7"/>
      <c r="B39" s="7"/>
      <c r="C39" s="117"/>
      <c r="D39" s="7"/>
      <c r="E39" s="7"/>
      <c r="F39" s="79"/>
      <c r="G39" s="32"/>
      <c r="H39" s="32"/>
      <c r="I39" s="75"/>
      <c r="J39" s="75"/>
      <c r="K39" s="7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ht="72.95" customHeight="1" x14ac:dyDescent="0.25">
      <c r="A40" s="113" t="s">
        <v>98</v>
      </c>
      <c r="B40" s="113"/>
      <c r="C40" s="113"/>
      <c r="D40" s="19" t="s">
        <v>75</v>
      </c>
      <c r="E40" s="19" t="s">
        <v>53</v>
      </c>
      <c r="F40" s="28" t="s">
        <v>132</v>
      </c>
      <c r="G40" s="13" t="s">
        <v>130</v>
      </c>
      <c r="H40" s="28" t="s">
        <v>134</v>
      </c>
      <c r="I40" s="75"/>
      <c r="J40" s="75"/>
      <c r="K40" s="7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8" ht="18" customHeight="1" x14ac:dyDescent="0.25">
      <c r="A41" s="17"/>
      <c r="B41" s="17"/>
      <c r="C41" s="17"/>
      <c r="D41" s="17"/>
      <c r="E41" s="17"/>
      <c r="F41" s="79"/>
      <c r="G41" s="32"/>
      <c r="H41" s="32"/>
      <c r="I41" s="75"/>
      <c r="J41" s="75"/>
      <c r="K41" s="7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8" ht="18" customHeight="1" x14ac:dyDescent="0.25">
      <c r="A42" s="7"/>
      <c r="B42" s="7"/>
      <c r="C42" s="17"/>
      <c r="D42" s="7"/>
      <c r="E42" s="7"/>
      <c r="F42" s="79"/>
      <c r="G42" s="32"/>
      <c r="H42" s="32"/>
      <c r="I42" s="75"/>
      <c r="J42" s="75"/>
      <c r="K42" s="7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8" ht="20.100000000000001" customHeight="1" x14ac:dyDescent="0.25">
      <c r="A43" s="7"/>
      <c r="B43" s="7"/>
      <c r="C43" s="17"/>
      <c r="D43" s="7"/>
      <c r="E43" s="7"/>
      <c r="F43" s="79"/>
      <c r="G43" s="32"/>
      <c r="H43" s="32"/>
      <c r="I43" s="75"/>
      <c r="J43" s="75"/>
      <c r="K43" s="75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8" ht="20.100000000000001" customHeight="1" x14ac:dyDescent="0.25">
      <c r="A44" s="7"/>
      <c r="B44" s="7"/>
      <c r="C44" s="17"/>
      <c r="D44" s="7"/>
      <c r="E44" s="7"/>
      <c r="F44" s="79"/>
      <c r="G44" s="32"/>
      <c r="H44" s="32"/>
      <c r="I44" s="75"/>
      <c r="J44" s="75"/>
      <c r="K44" s="7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8" ht="24.6" customHeight="1" x14ac:dyDescent="0.25">
      <c r="A45" s="14" t="s">
        <v>83</v>
      </c>
      <c r="B45" s="27" t="s">
        <v>100</v>
      </c>
      <c r="C45" s="17"/>
      <c r="D45" s="7"/>
      <c r="E45" s="7"/>
      <c r="F45" s="80">
        <v>950</v>
      </c>
      <c r="G45" s="32">
        <f t="shared" si="2"/>
        <v>76000</v>
      </c>
      <c r="H45" s="32">
        <f t="shared" si="1"/>
        <v>76000</v>
      </c>
      <c r="I45" s="75"/>
      <c r="J45" s="75"/>
      <c r="K45" s="7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8" ht="26.1" customHeight="1" x14ac:dyDescent="0.25">
      <c r="A46" s="14" t="s">
        <v>84</v>
      </c>
      <c r="B46" s="27" t="s">
        <v>101</v>
      </c>
      <c r="C46" s="17"/>
      <c r="D46" s="7"/>
      <c r="E46" s="7"/>
      <c r="F46" s="80">
        <v>1100</v>
      </c>
      <c r="G46" s="32">
        <f t="shared" si="2"/>
        <v>88000</v>
      </c>
      <c r="H46" s="32">
        <f t="shared" si="1"/>
        <v>88000</v>
      </c>
      <c r="I46" s="75"/>
      <c r="J46" s="75"/>
      <c r="K46" s="7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8" ht="20.100000000000001" customHeight="1" x14ac:dyDescent="0.25">
      <c r="A47" s="6"/>
      <c r="B47" s="6"/>
      <c r="C47" s="6"/>
      <c r="D47" s="6"/>
      <c r="E47" s="6"/>
      <c r="F47" s="81"/>
      <c r="G47" s="32"/>
      <c r="H47" s="32"/>
      <c r="I47" s="75"/>
      <c r="J47" s="75"/>
      <c r="K47" s="7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8" ht="20.100000000000001" customHeight="1" x14ac:dyDescent="0.25">
      <c r="A48" s="6"/>
      <c r="B48" s="6"/>
      <c r="C48" s="6"/>
      <c r="D48" s="6"/>
      <c r="E48" s="6"/>
      <c r="F48" s="81"/>
      <c r="G48" s="32"/>
      <c r="H48" s="32"/>
      <c r="I48" s="75"/>
      <c r="J48" s="75"/>
      <c r="K48" s="7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8" ht="45.95" customHeight="1" x14ac:dyDescent="0.25">
      <c r="A49" s="7"/>
      <c r="B49" s="7"/>
      <c r="C49" s="17"/>
      <c r="D49" s="7"/>
      <c r="E49" s="7"/>
      <c r="F49" s="79"/>
      <c r="G49" s="32"/>
      <c r="H49" s="32"/>
      <c r="I49" s="75"/>
      <c r="J49" s="75"/>
      <c r="K49" s="7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8" ht="59.1" customHeight="1" x14ac:dyDescent="0.25">
      <c r="A50" s="112" t="s">
        <v>102</v>
      </c>
      <c r="B50" s="112"/>
      <c r="C50" s="112"/>
      <c r="D50" s="19" t="s">
        <v>65</v>
      </c>
      <c r="E50" s="19" t="s">
        <v>53</v>
      </c>
      <c r="F50" s="28" t="s">
        <v>132</v>
      </c>
      <c r="G50" s="13" t="s">
        <v>130</v>
      </c>
      <c r="H50" s="28" t="s">
        <v>134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8" ht="79.5" customHeight="1" x14ac:dyDescent="0.25">
      <c r="A51" s="2" t="s">
        <v>64</v>
      </c>
      <c r="B51" s="20" t="s">
        <v>103</v>
      </c>
      <c r="C51" s="7"/>
      <c r="D51" s="20">
        <v>400</v>
      </c>
      <c r="E51" s="3">
        <v>0.93</v>
      </c>
      <c r="F51" s="80">
        <v>76</v>
      </c>
      <c r="G51" s="32">
        <f t="shared" si="2"/>
        <v>6080</v>
      </c>
      <c r="H51" s="32">
        <f t="shared" si="1"/>
        <v>6080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8" ht="58.5" customHeight="1" x14ac:dyDescent="0.25">
      <c r="A52" s="2" t="s">
        <v>38</v>
      </c>
      <c r="B52" s="20" t="s">
        <v>104</v>
      </c>
      <c r="C52" s="18"/>
      <c r="D52" s="20">
        <v>400</v>
      </c>
      <c r="E52" s="3">
        <v>0.93</v>
      </c>
      <c r="F52" s="80">
        <v>86</v>
      </c>
      <c r="G52" s="32">
        <f t="shared" si="2"/>
        <v>6880</v>
      </c>
      <c r="H52" s="32">
        <f t="shared" si="1"/>
        <v>6880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ht="57" customHeight="1" x14ac:dyDescent="0.25">
      <c r="A53" s="2" t="s">
        <v>39</v>
      </c>
      <c r="B53" s="20" t="s">
        <v>105</v>
      </c>
      <c r="C53" s="17"/>
      <c r="D53" s="20">
        <v>520</v>
      </c>
      <c r="E53" s="3">
        <v>2</v>
      </c>
      <c r="F53" s="80">
        <v>250</v>
      </c>
      <c r="G53" s="32">
        <f t="shared" si="2"/>
        <v>20000</v>
      </c>
      <c r="H53" s="32">
        <f t="shared" si="1"/>
        <v>20000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ht="54.95" customHeight="1" x14ac:dyDescent="0.25">
      <c r="A54" s="2" t="s">
        <v>40</v>
      </c>
      <c r="B54" s="20" t="s">
        <v>106</v>
      </c>
      <c r="C54" s="17"/>
      <c r="D54" s="20">
        <v>700</v>
      </c>
      <c r="E54" s="3">
        <v>2</v>
      </c>
      <c r="F54" s="80">
        <v>261</v>
      </c>
      <c r="G54" s="32">
        <f t="shared" si="2"/>
        <v>20880</v>
      </c>
      <c r="H54" s="32">
        <f t="shared" si="1"/>
        <v>20880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ht="48" customHeight="1" x14ac:dyDescent="0.25">
      <c r="A55" s="2" t="s">
        <v>41</v>
      </c>
      <c r="B55" s="20" t="s">
        <v>107</v>
      </c>
      <c r="C55" s="18"/>
      <c r="D55" s="20">
        <v>820</v>
      </c>
      <c r="E55" s="3">
        <v>2.1</v>
      </c>
      <c r="F55" s="80">
        <v>454</v>
      </c>
      <c r="G55" s="32">
        <f t="shared" si="2"/>
        <v>36320</v>
      </c>
      <c r="H55" s="32">
        <f t="shared" si="1"/>
        <v>36320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ht="33.950000000000003" customHeight="1" x14ac:dyDescent="0.25">
      <c r="A56" s="2" t="s">
        <v>42</v>
      </c>
      <c r="B56" s="20" t="s">
        <v>108</v>
      </c>
      <c r="C56" s="18"/>
      <c r="D56" s="20" t="s">
        <v>47</v>
      </c>
      <c r="E56" s="3">
        <v>0.1</v>
      </c>
      <c r="F56" s="80">
        <v>141</v>
      </c>
      <c r="G56" s="32">
        <f t="shared" si="2"/>
        <v>11280</v>
      </c>
      <c r="H56" s="32">
        <f t="shared" si="1"/>
        <v>11280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ht="136.5" customHeight="1" x14ac:dyDescent="0.25">
      <c r="A57" s="2" t="s">
        <v>51</v>
      </c>
      <c r="B57" s="20" t="s">
        <v>109</v>
      </c>
      <c r="C57" s="12"/>
      <c r="D57" s="20">
        <v>500</v>
      </c>
      <c r="E57" s="3">
        <v>1.5</v>
      </c>
      <c r="F57" s="82">
        <v>54</v>
      </c>
      <c r="G57" s="32">
        <f t="shared" si="2"/>
        <v>4320</v>
      </c>
      <c r="H57" s="32">
        <f t="shared" si="1"/>
        <v>4320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ht="46.5" customHeight="1" x14ac:dyDescent="0.25">
      <c r="A58" s="2" t="s">
        <v>52</v>
      </c>
      <c r="B58" s="20" t="s">
        <v>110</v>
      </c>
      <c r="C58" s="7"/>
      <c r="D58" s="20" t="s">
        <v>47</v>
      </c>
      <c r="E58" s="3">
        <v>0.1</v>
      </c>
      <c r="F58" s="82">
        <v>20</v>
      </c>
      <c r="G58" s="32">
        <f t="shared" si="2"/>
        <v>1600</v>
      </c>
      <c r="H58" s="32">
        <f t="shared" si="1"/>
        <v>1600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ht="32.450000000000003" customHeight="1" x14ac:dyDescent="0.25">
      <c r="A59" s="112" t="s">
        <v>124</v>
      </c>
      <c r="B59" s="112"/>
      <c r="C59" s="112"/>
      <c r="D59" s="15"/>
      <c r="E59" s="15"/>
      <c r="F59" s="28" t="s">
        <v>132</v>
      </c>
      <c r="G59" s="13" t="s">
        <v>130</v>
      </c>
      <c r="H59" s="28" t="s">
        <v>134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ht="26.1" customHeight="1" x14ac:dyDescent="0.25">
      <c r="A60" s="2" t="s">
        <v>1</v>
      </c>
      <c r="B60" s="4" t="s">
        <v>127</v>
      </c>
      <c r="C60" s="3"/>
      <c r="D60" s="20" t="s">
        <v>6</v>
      </c>
      <c r="E60" s="3">
        <v>0.315</v>
      </c>
      <c r="F60" s="80">
        <v>19</v>
      </c>
      <c r="G60" s="32">
        <f t="shared" si="2"/>
        <v>1520</v>
      </c>
      <c r="H60" s="32">
        <f t="shared" si="1"/>
        <v>1520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ht="21.95" customHeight="1" x14ac:dyDescent="0.25">
      <c r="A61" s="2" t="s">
        <v>2</v>
      </c>
      <c r="B61" s="4" t="s">
        <v>125</v>
      </c>
      <c r="C61" s="3"/>
      <c r="D61" s="20" t="s">
        <v>6</v>
      </c>
      <c r="E61" s="3">
        <v>0.315</v>
      </c>
      <c r="F61" s="80">
        <v>12</v>
      </c>
      <c r="G61" s="32">
        <f t="shared" si="2"/>
        <v>960</v>
      </c>
      <c r="H61" s="32">
        <f t="shared" si="1"/>
        <v>960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1:38" ht="21" customHeight="1" x14ac:dyDescent="0.25">
      <c r="A62" s="2" t="s">
        <v>43</v>
      </c>
      <c r="B62" s="4" t="s">
        <v>126</v>
      </c>
      <c r="C62" s="3"/>
      <c r="D62" s="20" t="s">
        <v>7</v>
      </c>
      <c r="E62" s="3">
        <v>0.6</v>
      </c>
      <c r="F62" s="80">
        <v>27</v>
      </c>
      <c r="G62" s="32">
        <f t="shared" si="2"/>
        <v>2160</v>
      </c>
      <c r="H62" s="32">
        <f t="shared" si="1"/>
        <v>2160</v>
      </c>
      <c r="I62" s="7"/>
      <c r="J62" s="7"/>
      <c r="K62" s="7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1:38" ht="21.95" customHeight="1" x14ac:dyDescent="0.25">
      <c r="A63" s="2" t="s">
        <v>44</v>
      </c>
      <c r="B63" s="4" t="s">
        <v>126</v>
      </c>
      <c r="C63" s="3"/>
      <c r="D63" s="20" t="s">
        <v>8</v>
      </c>
      <c r="E63" s="3">
        <v>0.89</v>
      </c>
      <c r="F63" s="80">
        <v>32</v>
      </c>
      <c r="G63" s="32">
        <f t="shared" si="2"/>
        <v>2560</v>
      </c>
      <c r="H63" s="32">
        <f t="shared" si="1"/>
        <v>2560</v>
      </c>
      <c r="I63" s="7"/>
      <c r="J63" s="7"/>
      <c r="K63" s="7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38" s="1" customFormat="1" ht="20.45" customHeight="1" x14ac:dyDescent="0.25">
      <c r="A64" s="2" t="s">
        <v>45</v>
      </c>
      <c r="B64" s="4" t="s">
        <v>128</v>
      </c>
      <c r="C64" s="21"/>
      <c r="D64" s="20" t="s">
        <v>9</v>
      </c>
      <c r="E64" s="3">
        <v>1.2649999999999999</v>
      </c>
      <c r="F64" s="80">
        <v>42</v>
      </c>
      <c r="G64" s="32">
        <f t="shared" si="2"/>
        <v>3360</v>
      </c>
      <c r="H64" s="32">
        <f t="shared" si="1"/>
        <v>3360</v>
      </c>
      <c r="I64" s="6"/>
      <c r="J64" s="6"/>
      <c r="K64" s="6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ht="19.5" customHeight="1" x14ac:dyDescent="0.25">
      <c r="A65" s="2" t="s">
        <v>46</v>
      </c>
      <c r="B65" s="4" t="s">
        <v>128</v>
      </c>
      <c r="C65" s="21"/>
      <c r="D65" s="20" t="s">
        <v>10</v>
      </c>
      <c r="E65" s="3">
        <v>1.86</v>
      </c>
      <c r="F65" s="80">
        <v>50</v>
      </c>
      <c r="G65" s="32">
        <f t="shared" si="2"/>
        <v>4000</v>
      </c>
      <c r="H65" s="32">
        <f t="shared" si="1"/>
        <v>4000</v>
      </c>
      <c r="I65" s="6"/>
      <c r="J65" s="6"/>
      <c r="K65" s="6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ht="39.950000000000003" customHeight="1" x14ac:dyDescent="0.25">
      <c r="A66" s="112" t="s">
        <v>129</v>
      </c>
      <c r="B66" s="112"/>
      <c r="C66" s="112"/>
      <c r="D66" s="19" t="s">
        <v>65</v>
      </c>
      <c r="E66" s="19" t="s">
        <v>53</v>
      </c>
      <c r="F66" s="28" t="s">
        <v>132</v>
      </c>
      <c r="G66" s="13" t="s">
        <v>130</v>
      </c>
      <c r="H66" s="28" t="s">
        <v>134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ht="53.1" customHeight="1" x14ac:dyDescent="0.25">
      <c r="A67" s="2" t="s">
        <v>25</v>
      </c>
      <c r="B67" s="20" t="s">
        <v>112</v>
      </c>
      <c r="C67" s="22"/>
      <c r="D67" s="20" t="s">
        <v>47</v>
      </c>
      <c r="E67" s="3">
        <v>0.1</v>
      </c>
      <c r="F67" s="80">
        <v>149</v>
      </c>
      <c r="G67" s="32">
        <f t="shared" si="2"/>
        <v>11920</v>
      </c>
      <c r="H67" s="32">
        <f t="shared" si="1"/>
        <v>11920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ht="54" customHeight="1" x14ac:dyDescent="0.25">
      <c r="A68" s="2" t="s">
        <v>26</v>
      </c>
      <c r="B68" s="3" t="s">
        <v>111</v>
      </c>
      <c r="C68" s="23"/>
      <c r="D68" s="20" t="s">
        <v>47</v>
      </c>
      <c r="E68" s="3">
        <v>0.1</v>
      </c>
      <c r="F68" s="80">
        <v>165</v>
      </c>
      <c r="G68" s="32">
        <f t="shared" si="2"/>
        <v>13200</v>
      </c>
      <c r="H68" s="32">
        <f t="shared" si="1"/>
        <v>13200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ht="71.099999999999994" customHeight="1" x14ac:dyDescent="0.25">
      <c r="A69" s="2" t="s">
        <v>27</v>
      </c>
      <c r="B69" s="3" t="s">
        <v>113</v>
      </c>
      <c r="C69" s="23"/>
      <c r="D69" s="20" t="s">
        <v>47</v>
      </c>
      <c r="E69" s="3">
        <v>0.1</v>
      </c>
      <c r="F69" s="80">
        <v>183</v>
      </c>
      <c r="G69" s="32">
        <f t="shared" si="2"/>
        <v>14640</v>
      </c>
      <c r="H69" s="32">
        <f t="shared" si="1"/>
        <v>14640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ht="39" customHeight="1" x14ac:dyDescent="0.25">
      <c r="A70" s="2" t="s">
        <v>28</v>
      </c>
      <c r="B70" s="3" t="s">
        <v>114</v>
      </c>
      <c r="C70" s="7"/>
      <c r="D70" s="20" t="s">
        <v>67</v>
      </c>
      <c r="E70" s="3">
        <v>0.02</v>
      </c>
      <c r="F70" s="80">
        <v>9</v>
      </c>
      <c r="G70" s="32">
        <f t="shared" si="2"/>
        <v>720</v>
      </c>
      <c r="H70" s="32">
        <f t="shared" si="1"/>
        <v>720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ht="24.6" customHeight="1" x14ac:dyDescent="0.25">
      <c r="A71" s="2" t="s">
        <v>29</v>
      </c>
      <c r="B71" s="3" t="s">
        <v>115</v>
      </c>
      <c r="C71" s="17"/>
      <c r="D71" s="20" t="s">
        <v>68</v>
      </c>
      <c r="E71" s="3">
        <v>0.12</v>
      </c>
      <c r="F71" s="80">
        <v>48</v>
      </c>
      <c r="G71" s="32">
        <f t="shared" si="2"/>
        <v>3840</v>
      </c>
      <c r="H71" s="32">
        <f t="shared" si="1"/>
        <v>3840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ht="27" customHeight="1" x14ac:dyDescent="0.25">
      <c r="A72" s="2" t="s">
        <v>30</v>
      </c>
      <c r="B72" s="3" t="s">
        <v>116</v>
      </c>
      <c r="C72" s="17"/>
      <c r="D72" s="20" t="s">
        <v>69</v>
      </c>
      <c r="E72" s="3">
        <v>0.14000000000000001</v>
      </c>
      <c r="F72" s="80">
        <v>63</v>
      </c>
      <c r="G72" s="32">
        <f t="shared" si="2"/>
        <v>5040</v>
      </c>
      <c r="H72" s="32">
        <f t="shared" si="1"/>
        <v>5040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ht="21.95" customHeight="1" x14ac:dyDescent="0.25">
      <c r="A73" s="2" t="s">
        <v>31</v>
      </c>
      <c r="B73" s="3" t="s">
        <v>117</v>
      </c>
      <c r="C73" s="17"/>
      <c r="D73" s="20" t="s">
        <v>70</v>
      </c>
      <c r="E73" s="3">
        <v>0.18</v>
      </c>
      <c r="F73" s="80">
        <v>78</v>
      </c>
      <c r="G73" s="32">
        <f t="shared" si="2"/>
        <v>6240</v>
      </c>
      <c r="H73" s="32">
        <f t="shared" si="1"/>
        <v>6240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ht="24" x14ac:dyDescent="0.25">
      <c r="A74" s="2" t="s">
        <v>32</v>
      </c>
      <c r="B74" s="3" t="s">
        <v>118</v>
      </c>
      <c r="C74" s="17"/>
      <c r="D74" s="20" t="s">
        <v>71</v>
      </c>
      <c r="E74" s="3">
        <v>0.12</v>
      </c>
      <c r="F74" s="80">
        <v>94</v>
      </c>
      <c r="G74" s="32">
        <f t="shared" si="2"/>
        <v>7520</v>
      </c>
      <c r="H74" s="32">
        <f t="shared" si="1"/>
        <v>7520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pans="1:38" ht="24" x14ac:dyDescent="0.25">
      <c r="A75" s="2" t="s">
        <v>33</v>
      </c>
      <c r="B75" s="3" t="s">
        <v>119</v>
      </c>
      <c r="C75" s="17"/>
      <c r="D75" s="20" t="s">
        <v>72</v>
      </c>
      <c r="E75" s="3">
        <v>0.15</v>
      </c>
      <c r="F75" s="80">
        <v>64</v>
      </c>
      <c r="G75" s="32">
        <f t="shared" si="2"/>
        <v>5120</v>
      </c>
      <c r="H75" s="32">
        <f t="shared" si="1"/>
        <v>5120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38" ht="24" x14ac:dyDescent="0.25">
      <c r="A76" s="2" t="s">
        <v>34</v>
      </c>
      <c r="B76" s="3" t="s">
        <v>120</v>
      </c>
      <c r="C76" s="17"/>
      <c r="D76" s="20" t="s">
        <v>73</v>
      </c>
      <c r="E76" s="3">
        <v>0.14000000000000001</v>
      </c>
      <c r="F76" s="80">
        <v>46</v>
      </c>
      <c r="G76" s="32">
        <f t="shared" si="2"/>
        <v>3680</v>
      </c>
      <c r="H76" s="32">
        <f t="shared" si="1"/>
        <v>3680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38" ht="24" x14ac:dyDescent="0.25">
      <c r="A77" s="2" t="s">
        <v>35</v>
      </c>
      <c r="B77" s="3" t="s">
        <v>121</v>
      </c>
      <c r="C77" s="17"/>
      <c r="D77" s="20" t="s">
        <v>74</v>
      </c>
      <c r="E77" s="3">
        <v>0.17</v>
      </c>
      <c r="F77" s="80">
        <v>68</v>
      </c>
      <c r="G77" s="32">
        <f t="shared" si="2"/>
        <v>5440</v>
      </c>
      <c r="H77" s="32">
        <f t="shared" si="1"/>
        <v>5440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1:38" ht="24.6" customHeight="1" x14ac:dyDescent="0.25">
      <c r="A78" s="2" t="s">
        <v>36</v>
      </c>
      <c r="B78" s="3" t="s">
        <v>122</v>
      </c>
      <c r="C78" s="17"/>
      <c r="D78" s="20" t="s">
        <v>70</v>
      </c>
      <c r="E78" s="3">
        <v>0.18</v>
      </c>
      <c r="F78" s="80">
        <v>72</v>
      </c>
      <c r="G78" s="32">
        <f t="shared" si="2"/>
        <v>5760</v>
      </c>
      <c r="H78" s="32">
        <f t="shared" ref="H78:H79" si="3">((100-$H$5)/100)*G78</f>
        <v>5760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pans="1:38" ht="23.45" customHeight="1" x14ac:dyDescent="0.25">
      <c r="A79" s="2" t="s">
        <v>37</v>
      </c>
      <c r="B79" s="3" t="s">
        <v>123</v>
      </c>
      <c r="C79" s="17"/>
      <c r="D79" s="20" t="s">
        <v>66</v>
      </c>
      <c r="E79" s="3">
        <v>0.19</v>
      </c>
      <c r="F79" s="80">
        <v>51</v>
      </c>
      <c r="G79" s="32">
        <f t="shared" si="2"/>
        <v>4080</v>
      </c>
      <c r="H79" s="32">
        <f t="shared" si="3"/>
        <v>4080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pans="1:38" x14ac:dyDescent="0.25">
      <c r="A80" s="7"/>
      <c r="B80" s="7"/>
      <c r="C80" s="7"/>
      <c r="D80" s="7"/>
      <c r="E80" s="7"/>
      <c r="F80" s="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pans="1:38" x14ac:dyDescent="0.25">
      <c r="A81" s="7"/>
      <c r="B81" s="7"/>
      <c r="C81" s="7"/>
      <c r="D81" s="7"/>
      <c r="E81" s="7"/>
      <c r="F81" s="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pans="1:38" x14ac:dyDescent="0.25">
      <c r="A82" s="7"/>
      <c r="B82" s="7"/>
      <c r="C82" s="7"/>
      <c r="D82" s="7"/>
      <c r="E82" s="7"/>
      <c r="F82" s="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pans="1:38" x14ac:dyDescent="0.25">
      <c r="A83" s="7"/>
      <c r="B83" s="7"/>
      <c r="C83" s="7"/>
      <c r="D83" s="7"/>
      <c r="E83" s="7"/>
      <c r="F83" s="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1:38" ht="85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8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8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8" ht="92.1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</row>
    <row r="88" spans="1:38" ht="14.1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8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8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8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8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8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8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8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8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14.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60.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60.9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5"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3:30" x14ac:dyDescent="0.25"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3:30" x14ac:dyDescent="0.25"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3:30" x14ac:dyDescent="0.25"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3:30" x14ac:dyDescent="0.25"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3:30" x14ac:dyDescent="0.25"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3:30" x14ac:dyDescent="0.25"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3:30" x14ac:dyDescent="0.25"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3:30" x14ac:dyDescent="0.25">
      <c r="C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3:30" x14ac:dyDescent="0.25">
      <c r="C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3:30" x14ac:dyDescent="0.25">
      <c r="C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3:30" x14ac:dyDescent="0.25">
      <c r="C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3:30" x14ac:dyDescent="0.25">
      <c r="C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3:30" x14ac:dyDescent="0.25">
      <c r="C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3:30" x14ac:dyDescent="0.25">
      <c r="C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3:30" x14ac:dyDescent="0.25">
      <c r="C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3:30" x14ac:dyDescent="0.25">
      <c r="C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3:30" ht="15.75" thickBot="1" x14ac:dyDescent="0.3">
      <c r="C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</sheetData>
  <mergeCells count="19">
    <mergeCell ref="P87:AD87"/>
    <mergeCell ref="A59:C59"/>
    <mergeCell ref="A66:C66"/>
    <mergeCell ref="A21:C21"/>
    <mergeCell ref="A6:C6"/>
    <mergeCell ref="A14:C14"/>
    <mergeCell ref="C31:C39"/>
    <mergeCell ref="C7:C13"/>
    <mergeCell ref="E4:E5"/>
    <mergeCell ref="C22:C28"/>
    <mergeCell ref="A30:C30"/>
    <mergeCell ref="F2:H2"/>
    <mergeCell ref="A50:C50"/>
    <mergeCell ref="A40:C40"/>
    <mergeCell ref="A3:E3"/>
    <mergeCell ref="A4:A5"/>
    <mergeCell ref="B4:B5"/>
    <mergeCell ref="C4:C5"/>
    <mergeCell ref="D4:D5"/>
  </mergeCells>
  <hyperlinks>
    <hyperlink ref="C2" r:id="rId1"/>
  </hyperlinks>
  <pageMargins left="0.23622047244094491" right="0.23622047244094491" top="0.19685039370078741" bottom="0.15748031496062992" header="0.19685039370078741" footer="0.15748031496062992"/>
  <pageSetup paperSize="9" scale="53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128"/>
  <sheetViews>
    <sheetView defaultGridColor="0" colorId="9" zoomScale="80" zoomScaleNormal="80" workbookViewId="0">
      <selection activeCell="L12" sqref="L12"/>
    </sheetView>
  </sheetViews>
  <sheetFormatPr defaultRowHeight="15" x14ac:dyDescent="0.25"/>
  <cols>
    <col min="1" max="1" width="14.140625" customWidth="1"/>
    <col min="2" max="2" width="17" customWidth="1"/>
    <col min="3" max="3" width="62.85546875" customWidth="1"/>
    <col min="4" max="4" width="7.140625" customWidth="1"/>
    <col min="5" max="5" width="15.140625" customWidth="1"/>
    <col min="6" max="6" width="5.140625" customWidth="1"/>
    <col min="7" max="7" width="17.85546875" customWidth="1"/>
    <col min="8" max="8" width="17" customWidth="1"/>
    <col min="9" max="9" width="16" customWidth="1"/>
    <col min="10" max="10" width="13.5703125" customWidth="1"/>
  </cols>
  <sheetData>
    <row r="1" spans="1:14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8.75" x14ac:dyDescent="0.3">
      <c r="A2" s="25"/>
      <c r="B2" s="25"/>
      <c r="C2" s="106" t="s">
        <v>582</v>
      </c>
      <c r="D2" s="25"/>
      <c r="E2" s="7"/>
      <c r="F2" s="111" t="s">
        <v>583</v>
      </c>
      <c r="G2" s="111"/>
      <c r="H2" s="111"/>
      <c r="I2" s="6"/>
      <c r="J2" s="6"/>
      <c r="K2" s="6"/>
      <c r="L2" s="6"/>
      <c r="M2" s="6"/>
      <c r="N2" s="6"/>
    </row>
    <row r="3" spans="1:14" ht="21.95" customHeight="1" x14ac:dyDescent="0.25">
      <c r="A3" s="118"/>
      <c r="B3" s="119"/>
      <c r="C3" s="119"/>
      <c r="D3" s="119"/>
      <c r="E3" s="119"/>
      <c r="F3" s="34"/>
      <c r="G3" s="6"/>
      <c r="H3" s="6"/>
      <c r="I3" s="6"/>
      <c r="J3" s="6"/>
      <c r="K3" s="6"/>
      <c r="L3" s="6"/>
      <c r="M3" s="6"/>
      <c r="N3" s="6"/>
    </row>
    <row r="4" spans="1:14" ht="15.75" thickBot="1" x14ac:dyDescent="0.3">
      <c r="A4" s="120" t="s">
        <v>89</v>
      </c>
      <c r="B4" s="107" t="s">
        <v>85</v>
      </c>
      <c r="C4" s="107" t="s">
        <v>86</v>
      </c>
      <c r="D4" s="121" t="s">
        <v>166</v>
      </c>
      <c r="E4" s="107" t="s">
        <v>87</v>
      </c>
      <c r="F4" s="107" t="s">
        <v>88</v>
      </c>
      <c r="G4" s="37" t="s">
        <v>133</v>
      </c>
      <c r="H4" s="90" t="s">
        <v>131</v>
      </c>
      <c r="I4" s="90" t="s">
        <v>581</v>
      </c>
      <c r="J4" s="6"/>
      <c r="K4" s="6"/>
      <c r="L4" s="6"/>
      <c r="M4" s="6"/>
      <c r="N4" s="6"/>
    </row>
    <row r="5" spans="1:14" ht="19.5" thickBot="1" x14ac:dyDescent="0.3">
      <c r="A5" s="120"/>
      <c r="B5" s="107"/>
      <c r="C5" s="107"/>
      <c r="D5" s="121"/>
      <c r="E5" s="107"/>
      <c r="F5" s="107"/>
      <c r="G5" s="30">
        <v>80</v>
      </c>
      <c r="H5" s="31">
        <v>0</v>
      </c>
      <c r="I5" s="31">
        <v>0</v>
      </c>
      <c r="J5" s="6"/>
      <c r="K5" s="6"/>
      <c r="L5" s="6"/>
      <c r="M5" s="6"/>
      <c r="N5" s="6"/>
    </row>
    <row r="6" spans="1:14" ht="110.1" customHeight="1" x14ac:dyDescent="0.25">
      <c r="A6" s="116" t="s">
        <v>176</v>
      </c>
      <c r="B6" s="116"/>
      <c r="C6" s="116"/>
      <c r="D6" s="28" t="s">
        <v>165</v>
      </c>
      <c r="E6" s="33" t="s">
        <v>75</v>
      </c>
      <c r="F6" s="33" t="s">
        <v>53</v>
      </c>
      <c r="G6" s="74" t="s">
        <v>180</v>
      </c>
      <c r="H6" s="13" t="s">
        <v>130</v>
      </c>
      <c r="I6" s="90" t="s">
        <v>134</v>
      </c>
      <c r="J6" s="6"/>
      <c r="K6" s="6"/>
      <c r="L6" s="6"/>
      <c r="M6" s="6"/>
      <c r="N6" s="6"/>
    </row>
    <row r="7" spans="1:14" x14ac:dyDescent="0.25">
      <c r="A7" s="38" t="s">
        <v>135</v>
      </c>
      <c r="B7" s="39" t="s">
        <v>136</v>
      </c>
      <c r="C7" s="6"/>
      <c r="D7" s="38">
        <v>211</v>
      </c>
      <c r="E7" s="38" t="s">
        <v>137</v>
      </c>
      <c r="F7" s="38">
        <v>50</v>
      </c>
      <c r="G7" s="64">
        <v>505</v>
      </c>
      <c r="H7" s="64">
        <f>G7*G5</f>
        <v>40400</v>
      </c>
      <c r="I7" s="66">
        <f>((100-$H5)/100)*H7</f>
        <v>40400</v>
      </c>
      <c r="J7" s="6"/>
      <c r="K7" s="6"/>
      <c r="L7" s="6"/>
      <c r="M7" s="6"/>
      <c r="N7" s="6"/>
    </row>
    <row r="8" spans="1:14" x14ac:dyDescent="0.25">
      <c r="A8" s="38" t="s">
        <v>138</v>
      </c>
      <c r="B8" s="39" t="s">
        <v>139</v>
      </c>
      <c r="C8" s="6"/>
      <c r="D8" s="38">
        <v>295</v>
      </c>
      <c r="E8" s="38" t="s">
        <v>140</v>
      </c>
      <c r="F8" s="38">
        <v>65</v>
      </c>
      <c r="G8" s="64">
        <v>611</v>
      </c>
      <c r="H8" s="64">
        <f>G8*G5</f>
        <v>48880</v>
      </c>
      <c r="I8" s="66">
        <f t="shared" ref="I8:I14" si="0">((100-$H$5)/100)*H8</f>
        <v>48880</v>
      </c>
      <c r="J8" s="6"/>
      <c r="K8" s="6"/>
      <c r="L8" s="6"/>
      <c r="M8" s="6"/>
      <c r="N8" s="6"/>
    </row>
    <row r="9" spans="1:14" x14ac:dyDescent="0.25">
      <c r="A9" s="38" t="s">
        <v>141</v>
      </c>
      <c r="B9" s="39" t="s">
        <v>142</v>
      </c>
      <c r="C9" s="6"/>
      <c r="D9" s="38">
        <v>485</v>
      </c>
      <c r="E9" s="38" t="s">
        <v>143</v>
      </c>
      <c r="F9" s="38">
        <v>87</v>
      </c>
      <c r="G9" s="64">
        <v>699</v>
      </c>
      <c r="H9" s="64">
        <f>G9*G5</f>
        <v>55920</v>
      </c>
      <c r="I9" s="66">
        <f t="shared" si="0"/>
        <v>55920</v>
      </c>
      <c r="J9" s="6"/>
      <c r="K9" s="6"/>
      <c r="L9" s="6"/>
      <c r="M9" s="6"/>
      <c r="N9" s="6"/>
    </row>
    <row r="10" spans="1:14" x14ac:dyDescent="0.25">
      <c r="A10" s="38" t="s">
        <v>144</v>
      </c>
      <c r="B10" s="39" t="s">
        <v>145</v>
      </c>
      <c r="C10" s="6"/>
      <c r="D10" s="38">
        <v>695</v>
      </c>
      <c r="E10" s="38" t="s">
        <v>146</v>
      </c>
      <c r="F10" s="38">
        <v>101</v>
      </c>
      <c r="G10" s="64">
        <v>813</v>
      </c>
      <c r="H10" s="64">
        <f>G10*G5</f>
        <v>65040</v>
      </c>
      <c r="I10" s="66">
        <f t="shared" si="0"/>
        <v>65040</v>
      </c>
      <c r="J10" s="6"/>
      <c r="K10" s="6"/>
      <c r="L10" s="6"/>
      <c r="M10" s="6"/>
      <c r="N10" s="6"/>
    </row>
    <row r="11" spans="1:14" x14ac:dyDescent="0.25">
      <c r="A11" s="38" t="s">
        <v>147</v>
      </c>
      <c r="B11" s="39" t="s">
        <v>148</v>
      </c>
      <c r="C11" s="6"/>
      <c r="D11" s="38">
        <v>990</v>
      </c>
      <c r="E11" s="38" t="s">
        <v>149</v>
      </c>
      <c r="F11" s="38">
        <v>131</v>
      </c>
      <c r="G11" s="64">
        <v>919</v>
      </c>
      <c r="H11" s="64">
        <f>G11*G5</f>
        <v>73520</v>
      </c>
      <c r="I11" s="66">
        <f t="shared" si="0"/>
        <v>73520</v>
      </c>
      <c r="J11" s="6"/>
      <c r="K11" s="6"/>
      <c r="L11" s="6"/>
      <c r="M11" s="6"/>
      <c r="N11" s="6"/>
    </row>
    <row r="12" spans="1:14" x14ac:dyDescent="0.25">
      <c r="A12" s="38" t="s">
        <v>150</v>
      </c>
      <c r="B12" s="39" t="s">
        <v>151</v>
      </c>
      <c r="C12" s="6"/>
      <c r="D12" s="38">
        <v>1200</v>
      </c>
      <c r="E12" s="38" t="s">
        <v>152</v>
      </c>
      <c r="F12" s="38">
        <v>174</v>
      </c>
      <c r="G12" s="64">
        <v>1308</v>
      </c>
      <c r="H12" s="64">
        <f>G12*G5</f>
        <v>104640</v>
      </c>
      <c r="I12" s="66">
        <f t="shared" si="0"/>
        <v>104640</v>
      </c>
      <c r="J12" s="6"/>
      <c r="K12" s="6"/>
      <c r="L12" s="6"/>
      <c r="M12" s="6"/>
      <c r="N12" s="6"/>
    </row>
    <row r="13" spans="1:14" x14ac:dyDescent="0.25">
      <c r="A13" s="38" t="s">
        <v>153</v>
      </c>
      <c r="B13" s="39" t="s">
        <v>154</v>
      </c>
      <c r="C13" s="6"/>
      <c r="D13" s="38">
        <v>1525</v>
      </c>
      <c r="E13" s="38" t="s">
        <v>155</v>
      </c>
      <c r="F13" s="38">
        <v>200</v>
      </c>
      <c r="G13" s="64">
        <v>1500</v>
      </c>
      <c r="H13" s="64">
        <f>G13*G5</f>
        <v>120000</v>
      </c>
      <c r="I13" s="66">
        <f t="shared" si="0"/>
        <v>120000</v>
      </c>
      <c r="J13" s="6"/>
      <c r="K13" s="6"/>
      <c r="L13" s="6"/>
      <c r="M13" s="6"/>
      <c r="N13" s="6"/>
    </row>
    <row r="14" spans="1:14" x14ac:dyDescent="0.25">
      <c r="A14" s="38" t="s">
        <v>156</v>
      </c>
      <c r="B14" s="39" t="s">
        <v>157</v>
      </c>
      <c r="C14" s="6"/>
      <c r="D14" s="38">
        <v>2030</v>
      </c>
      <c r="E14" s="38" t="s">
        <v>158</v>
      </c>
      <c r="F14" s="38">
        <v>246</v>
      </c>
      <c r="G14" s="64">
        <v>1683</v>
      </c>
      <c r="H14" s="64">
        <f>G14*G5</f>
        <v>134640</v>
      </c>
      <c r="I14" s="66">
        <f t="shared" si="0"/>
        <v>134640</v>
      </c>
      <c r="J14" s="6"/>
      <c r="K14" s="6"/>
      <c r="L14" s="6"/>
      <c r="M14" s="6"/>
      <c r="N14" s="6"/>
    </row>
    <row r="15" spans="1:14" x14ac:dyDescent="0.25">
      <c r="A15" s="38" t="s">
        <v>159</v>
      </c>
      <c r="B15" s="39" t="s">
        <v>160</v>
      </c>
      <c r="C15" s="6"/>
      <c r="D15" s="38">
        <v>3540</v>
      </c>
      <c r="E15" s="38" t="s">
        <v>161</v>
      </c>
      <c r="F15" s="38">
        <v>450</v>
      </c>
      <c r="G15" s="66">
        <v>3076</v>
      </c>
      <c r="H15" s="64">
        <f>G15*G5</f>
        <v>246080</v>
      </c>
      <c r="I15" s="66">
        <f>((100-$I$5)/100)*H15</f>
        <v>246080</v>
      </c>
      <c r="J15" s="6"/>
      <c r="K15" s="6"/>
      <c r="L15" s="6"/>
      <c r="M15" s="6"/>
      <c r="N15" s="6"/>
    </row>
    <row r="16" spans="1:14" x14ac:dyDescent="0.25">
      <c r="A16" s="38" t="s">
        <v>162</v>
      </c>
      <c r="B16" s="39" t="s">
        <v>163</v>
      </c>
      <c r="C16" s="6"/>
      <c r="D16" s="38">
        <v>4910</v>
      </c>
      <c r="E16" s="38" t="s">
        <v>164</v>
      </c>
      <c r="F16" s="38">
        <v>615</v>
      </c>
      <c r="G16" s="66">
        <v>3880</v>
      </c>
      <c r="H16" s="64">
        <f>G16*G5</f>
        <v>310400</v>
      </c>
      <c r="I16" s="66">
        <f>((100-$I$5)/100)*H16</f>
        <v>310400</v>
      </c>
      <c r="J16" s="6"/>
      <c r="K16" s="6"/>
      <c r="L16" s="6"/>
      <c r="M16" s="6"/>
      <c r="N16" s="6"/>
    </row>
    <row r="17" spans="1:14" x14ac:dyDescent="0.25">
      <c r="A17" s="6"/>
      <c r="B17" s="6"/>
      <c r="C17" s="6"/>
      <c r="D17" s="6"/>
      <c r="E17" s="6"/>
      <c r="F17" s="6"/>
      <c r="G17" s="46"/>
      <c r="H17" s="32"/>
      <c r="I17" s="32"/>
      <c r="J17" s="6"/>
      <c r="K17" s="6"/>
      <c r="L17" s="6"/>
      <c r="M17" s="6"/>
      <c r="N17" s="6"/>
    </row>
    <row r="18" spans="1:14" x14ac:dyDescent="0.25">
      <c r="A18" s="43" t="s">
        <v>89</v>
      </c>
      <c r="B18" s="43" t="s">
        <v>85</v>
      </c>
      <c r="C18" s="45"/>
      <c r="D18" s="43" t="s">
        <v>166</v>
      </c>
      <c r="E18" s="43" t="s">
        <v>87</v>
      </c>
      <c r="F18" s="43" t="s">
        <v>88</v>
      </c>
      <c r="G18" s="77" t="s">
        <v>180</v>
      </c>
      <c r="H18" s="78" t="s">
        <v>130</v>
      </c>
      <c r="I18" s="78" t="s">
        <v>134</v>
      </c>
      <c r="J18" s="6"/>
      <c r="K18" s="6"/>
      <c r="L18" s="6"/>
      <c r="M18" s="6"/>
      <c r="N18" s="6"/>
    </row>
    <row r="19" spans="1:14" x14ac:dyDescent="0.25">
      <c r="A19" s="44" t="s">
        <v>181</v>
      </c>
      <c r="B19" s="39" t="s">
        <v>182</v>
      </c>
      <c r="C19" s="6"/>
      <c r="D19" s="38">
        <v>211</v>
      </c>
      <c r="E19" s="38" t="s">
        <v>137</v>
      </c>
      <c r="F19" s="38">
        <v>50</v>
      </c>
      <c r="G19" s="91">
        <v>500</v>
      </c>
      <c r="H19" s="64">
        <f>G19*G5</f>
        <v>40000</v>
      </c>
      <c r="I19" s="66">
        <f>((100-$H5)/100)*H19</f>
        <v>40000</v>
      </c>
      <c r="J19" s="6"/>
      <c r="K19" s="6"/>
      <c r="L19" s="6"/>
      <c r="M19" s="6"/>
      <c r="N19" s="6"/>
    </row>
    <row r="20" spans="1:14" x14ac:dyDescent="0.25">
      <c r="A20" s="44" t="s">
        <v>183</v>
      </c>
      <c r="B20" s="39" t="s">
        <v>184</v>
      </c>
      <c r="C20" s="6"/>
      <c r="D20" s="38">
        <v>280</v>
      </c>
      <c r="E20" s="38" t="s">
        <v>140</v>
      </c>
      <c r="F20" s="38">
        <v>65</v>
      </c>
      <c r="G20" s="91">
        <v>595</v>
      </c>
      <c r="H20" s="64">
        <f>G20*G5</f>
        <v>47600</v>
      </c>
      <c r="I20" s="66">
        <f t="shared" ref="I20:I26" si="1">((100-$H$5)/100)*H20</f>
        <v>47600</v>
      </c>
      <c r="J20" s="6"/>
      <c r="K20" s="6"/>
      <c r="L20" s="6"/>
      <c r="M20" s="6"/>
      <c r="N20" s="6"/>
    </row>
    <row r="21" spans="1:14" x14ac:dyDescent="0.25">
      <c r="A21" s="44" t="s">
        <v>185</v>
      </c>
      <c r="B21" s="39" t="s">
        <v>186</v>
      </c>
      <c r="C21" s="6"/>
      <c r="D21" s="38">
        <v>480</v>
      </c>
      <c r="E21" s="38" t="s">
        <v>143</v>
      </c>
      <c r="F21" s="38">
        <v>87</v>
      </c>
      <c r="G21" s="91">
        <v>687</v>
      </c>
      <c r="H21" s="64">
        <f>G21*G5</f>
        <v>54960</v>
      </c>
      <c r="I21" s="66">
        <f t="shared" si="1"/>
        <v>54960</v>
      </c>
      <c r="J21" s="6"/>
      <c r="K21" s="6"/>
      <c r="L21" s="6"/>
      <c r="M21" s="6"/>
      <c r="N21" s="6"/>
    </row>
    <row r="22" spans="1:14" x14ac:dyDescent="0.25">
      <c r="A22" s="44" t="s">
        <v>187</v>
      </c>
      <c r="B22" s="39" t="s">
        <v>188</v>
      </c>
      <c r="C22" s="6"/>
      <c r="D22" s="38">
        <v>690</v>
      </c>
      <c r="E22" s="38" t="s">
        <v>146</v>
      </c>
      <c r="F22" s="38">
        <v>101</v>
      </c>
      <c r="G22" s="91">
        <v>802</v>
      </c>
      <c r="H22" s="64">
        <f>G22*G5</f>
        <v>64160</v>
      </c>
      <c r="I22" s="66">
        <f t="shared" si="1"/>
        <v>64160</v>
      </c>
      <c r="J22" s="6"/>
      <c r="K22" s="6"/>
      <c r="L22" s="6"/>
      <c r="M22" s="6"/>
      <c r="N22" s="6"/>
    </row>
    <row r="23" spans="1:14" x14ac:dyDescent="0.25">
      <c r="A23" s="44" t="s">
        <v>189</v>
      </c>
      <c r="B23" s="39" t="s">
        <v>190</v>
      </c>
      <c r="C23" s="6"/>
      <c r="D23" s="38">
        <v>980</v>
      </c>
      <c r="E23" s="38" t="s">
        <v>149</v>
      </c>
      <c r="F23" s="38">
        <v>131</v>
      </c>
      <c r="G23" s="91">
        <v>894</v>
      </c>
      <c r="H23" s="64">
        <f>G23*G5</f>
        <v>71520</v>
      </c>
      <c r="I23" s="66">
        <f t="shared" si="1"/>
        <v>71520</v>
      </c>
      <c r="J23" s="6"/>
      <c r="K23" s="6"/>
      <c r="L23" s="6"/>
      <c r="M23" s="6"/>
      <c r="N23" s="6"/>
    </row>
    <row r="24" spans="1:14" x14ac:dyDescent="0.25">
      <c r="A24" s="44" t="s">
        <v>191</v>
      </c>
      <c r="B24" s="39" t="s">
        <v>192</v>
      </c>
      <c r="C24" s="6"/>
      <c r="D24" s="38">
        <v>1200</v>
      </c>
      <c r="E24" s="38" t="s">
        <v>152</v>
      </c>
      <c r="F24" s="38">
        <v>174</v>
      </c>
      <c r="G24" s="91">
        <v>1291</v>
      </c>
      <c r="H24" s="64">
        <f>G24*G5</f>
        <v>103280</v>
      </c>
      <c r="I24" s="66">
        <f t="shared" si="1"/>
        <v>103280</v>
      </c>
      <c r="J24" s="6"/>
      <c r="K24" s="6"/>
      <c r="L24" s="6"/>
      <c r="M24" s="6"/>
      <c r="N24" s="6"/>
    </row>
    <row r="25" spans="1:14" x14ac:dyDescent="0.25">
      <c r="A25" s="44" t="s">
        <v>193</v>
      </c>
      <c r="B25" s="39" t="s">
        <v>194</v>
      </c>
      <c r="C25" s="6"/>
      <c r="D25" s="38">
        <v>1525</v>
      </c>
      <c r="E25" s="38" t="s">
        <v>155</v>
      </c>
      <c r="F25" s="38">
        <v>200</v>
      </c>
      <c r="G25" s="91">
        <v>1457</v>
      </c>
      <c r="H25" s="64">
        <f>G25*G5</f>
        <v>116560</v>
      </c>
      <c r="I25" s="66">
        <f t="shared" si="1"/>
        <v>116560</v>
      </c>
      <c r="J25" s="6"/>
      <c r="K25" s="6"/>
      <c r="L25" s="6"/>
      <c r="M25" s="6"/>
      <c r="N25" s="6"/>
    </row>
    <row r="26" spans="1:14" x14ac:dyDescent="0.25">
      <c r="A26" s="44" t="s">
        <v>195</v>
      </c>
      <c r="B26" s="39" t="s">
        <v>196</v>
      </c>
      <c r="C26" s="6"/>
      <c r="D26" s="38">
        <v>1980</v>
      </c>
      <c r="E26" s="38" t="s">
        <v>158</v>
      </c>
      <c r="F26" s="38">
        <v>246</v>
      </c>
      <c r="G26" s="91">
        <v>1653</v>
      </c>
      <c r="H26" s="64">
        <f>G26*G5</f>
        <v>132240</v>
      </c>
      <c r="I26" s="66">
        <f t="shared" si="1"/>
        <v>132240</v>
      </c>
      <c r="J26" s="6"/>
      <c r="K26" s="6"/>
      <c r="L26" s="6"/>
      <c r="M26" s="6"/>
      <c r="N26" s="6"/>
    </row>
    <row r="27" spans="1:14" x14ac:dyDescent="0.25">
      <c r="A27" s="44" t="s">
        <v>197</v>
      </c>
      <c r="B27" s="39" t="s">
        <v>198</v>
      </c>
      <c r="C27" s="6"/>
      <c r="D27" s="38">
        <v>3540</v>
      </c>
      <c r="E27" s="38" t="s">
        <v>161</v>
      </c>
      <c r="F27" s="38">
        <v>450</v>
      </c>
      <c r="G27" s="91">
        <v>3063</v>
      </c>
      <c r="H27" s="64">
        <f>G27*G5</f>
        <v>245040</v>
      </c>
      <c r="I27" s="66">
        <f>((100-$I$5)/100)*H27</f>
        <v>245040</v>
      </c>
      <c r="J27" s="6"/>
      <c r="K27" s="6"/>
      <c r="L27" s="6"/>
      <c r="M27" s="6"/>
      <c r="N27" s="6"/>
    </row>
    <row r="28" spans="1:14" x14ac:dyDescent="0.25">
      <c r="A28" s="44" t="s">
        <v>199</v>
      </c>
      <c r="B28" s="39" t="s">
        <v>200</v>
      </c>
      <c r="C28" s="6"/>
      <c r="D28" s="38">
        <v>4910</v>
      </c>
      <c r="E28" s="38" t="s">
        <v>164</v>
      </c>
      <c r="F28" s="38">
        <v>615</v>
      </c>
      <c r="G28" s="91">
        <v>3863</v>
      </c>
      <c r="H28" s="64">
        <f>G28*G5</f>
        <v>309040</v>
      </c>
      <c r="I28" s="66">
        <f>((100-$I$5)/100)*H28</f>
        <v>309040</v>
      </c>
      <c r="J28" s="6"/>
      <c r="K28" s="6"/>
      <c r="L28" s="6"/>
      <c r="M28" s="6"/>
      <c r="N28" s="6"/>
    </row>
    <row r="29" spans="1:14" x14ac:dyDescent="0.25">
      <c r="A29" s="6"/>
      <c r="B29" s="6"/>
      <c r="C29" s="6"/>
      <c r="D29" s="6"/>
      <c r="E29" s="6"/>
      <c r="F29" s="6"/>
      <c r="G29" s="46"/>
      <c r="H29" s="32"/>
      <c r="I29" s="32"/>
      <c r="J29" s="6"/>
      <c r="K29" s="6"/>
      <c r="L29" s="6"/>
      <c r="M29" s="6"/>
      <c r="N29" s="6"/>
    </row>
    <row r="30" spans="1:14" x14ac:dyDescent="0.25">
      <c r="A30" s="43" t="s">
        <v>89</v>
      </c>
      <c r="B30" s="43" t="s">
        <v>89</v>
      </c>
      <c r="C30" s="45"/>
      <c r="D30" s="43" t="s">
        <v>166</v>
      </c>
      <c r="E30" s="43" t="s">
        <v>87</v>
      </c>
      <c r="F30" s="43" t="s">
        <v>88</v>
      </c>
      <c r="G30" s="77" t="s">
        <v>180</v>
      </c>
      <c r="H30" s="78" t="s">
        <v>130</v>
      </c>
      <c r="I30" s="78" t="s">
        <v>134</v>
      </c>
      <c r="J30" s="6"/>
      <c r="K30" s="6"/>
      <c r="L30" s="6"/>
      <c r="M30" s="6"/>
      <c r="N30" s="6"/>
    </row>
    <row r="31" spans="1:14" x14ac:dyDescent="0.25">
      <c r="A31" s="44" t="s">
        <v>201</v>
      </c>
      <c r="B31" s="39" t="s">
        <v>202</v>
      </c>
      <c r="C31" s="6"/>
      <c r="D31" s="38">
        <v>560</v>
      </c>
      <c r="E31" s="38" t="s">
        <v>203</v>
      </c>
      <c r="F31" s="38">
        <v>130</v>
      </c>
      <c r="G31" s="91">
        <v>1335</v>
      </c>
      <c r="H31" s="64">
        <f>G31*G5</f>
        <v>106800</v>
      </c>
      <c r="I31" s="66">
        <f>((100-$H5)/100)*H31</f>
        <v>106800</v>
      </c>
      <c r="J31" s="6"/>
      <c r="K31" s="6"/>
      <c r="L31" s="6"/>
      <c r="M31" s="6"/>
      <c r="N31" s="6"/>
    </row>
    <row r="32" spans="1:14" x14ac:dyDescent="0.25">
      <c r="A32" s="44" t="s">
        <v>204</v>
      </c>
      <c r="B32" s="39" t="s">
        <v>205</v>
      </c>
      <c r="C32" s="6"/>
      <c r="D32" s="38">
        <v>780</v>
      </c>
      <c r="E32" s="38" t="s">
        <v>206</v>
      </c>
      <c r="F32" s="38">
        <v>166</v>
      </c>
      <c r="G32" s="91">
        <v>1483</v>
      </c>
      <c r="H32" s="64">
        <f>G32*G5</f>
        <v>118640</v>
      </c>
      <c r="I32" s="66">
        <f>((100-$H$5)/100)*H32</f>
        <v>118640</v>
      </c>
      <c r="J32" s="6"/>
      <c r="K32" s="6"/>
      <c r="L32" s="6"/>
      <c r="M32" s="6"/>
      <c r="N32" s="6"/>
    </row>
    <row r="33" spans="1:14" x14ac:dyDescent="0.25">
      <c r="A33" s="44" t="s">
        <v>207</v>
      </c>
      <c r="B33" s="39" t="s">
        <v>208</v>
      </c>
      <c r="C33" s="6"/>
      <c r="D33" s="38">
        <v>960</v>
      </c>
      <c r="E33" s="38" t="s">
        <v>209</v>
      </c>
      <c r="F33" s="38">
        <v>174</v>
      </c>
      <c r="G33" s="91">
        <v>1649</v>
      </c>
      <c r="H33" s="64">
        <f>G33*G5</f>
        <v>131920</v>
      </c>
      <c r="I33" s="66">
        <f>((100-$H$5)/100)*H33</f>
        <v>131920</v>
      </c>
      <c r="J33" s="6"/>
      <c r="K33" s="6"/>
      <c r="L33" s="6"/>
      <c r="M33" s="6"/>
      <c r="N33" s="6"/>
    </row>
    <row r="34" spans="1:14" x14ac:dyDescent="0.25">
      <c r="A34" s="44" t="s">
        <v>210</v>
      </c>
      <c r="B34" s="39" t="s">
        <v>211</v>
      </c>
      <c r="C34" s="6"/>
      <c r="D34" s="38">
        <v>1380</v>
      </c>
      <c r="E34" s="38" t="s">
        <v>212</v>
      </c>
      <c r="F34" s="38">
        <v>205</v>
      </c>
      <c r="G34" s="91">
        <v>1788</v>
      </c>
      <c r="H34" s="64">
        <f>G34*G5</f>
        <v>143040</v>
      </c>
      <c r="I34" s="66">
        <f>((100-$H$5)/100)*H34</f>
        <v>143040</v>
      </c>
      <c r="J34" s="6"/>
      <c r="K34" s="6"/>
      <c r="L34" s="6"/>
      <c r="M34" s="6"/>
      <c r="N34" s="6"/>
    </row>
    <row r="35" spans="1:14" x14ac:dyDescent="0.25">
      <c r="A35" s="44" t="s">
        <v>213</v>
      </c>
      <c r="B35" s="39" t="s">
        <v>214</v>
      </c>
      <c r="C35" s="6"/>
      <c r="D35" s="38">
        <v>1960</v>
      </c>
      <c r="E35" s="38" t="s">
        <v>215</v>
      </c>
      <c r="F35" s="38">
        <v>262</v>
      </c>
      <c r="G35" s="91">
        <v>2003</v>
      </c>
      <c r="H35" s="64">
        <f>G35*G5</f>
        <v>160240</v>
      </c>
      <c r="I35" s="66">
        <f>((100-$H$5)/100)*H35</f>
        <v>160240</v>
      </c>
      <c r="J35" s="6"/>
      <c r="K35" s="6"/>
      <c r="L35" s="6"/>
      <c r="M35" s="6"/>
      <c r="N35" s="6"/>
    </row>
    <row r="36" spans="1:14" x14ac:dyDescent="0.25">
      <c r="A36" s="6"/>
      <c r="B36" s="6"/>
      <c r="C36" s="6"/>
      <c r="D36" s="6"/>
      <c r="E36" s="6"/>
      <c r="F36" s="6"/>
      <c r="G36" s="6"/>
      <c r="H36" s="32"/>
      <c r="I36" s="32"/>
      <c r="J36" s="6"/>
      <c r="K36" s="6"/>
      <c r="L36" s="6"/>
      <c r="M36" s="6"/>
      <c r="N36" s="6"/>
    </row>
    <row r="37" spans="1:14" x14ac:dyDescent="0.25">
      <c r="A37" s="6"/>
      <c r="B37" s="6"/>
      <c r="C37" s="6"/>
      <c r="D37" s="6"/>
      <c r="E37" s="6"/>
      <c r="F37" s="6"/>
      <c r="G37" s="6"/>
      <c r="H37" s="32"/>
      <c r="I37" s="32"/>
      <c r="J37" s="6"/>
      <c r="K37" s="6"/>
      <c r="L37" s="6"/>
      <c r="M37" s="6"/>
      <c r="N37" s="6"/>
    </row>
    <row r="38" spans="1:14" x14ac:dyDescent="0.25">
      <c r="A38" s="6"/>
      <c r="B38" s="6"/>
      <c r="C38" s="6"/>
      <c r="D38" s="6"/>
      <c r="E38" s="6"/>
      <c r="F38" s="6"/>
      <c r="G38" s="6"/>
      <c r="H38" s="32"/>
      <c r="I38" s="32"/>
      <c r="J38" s="6"/>
      <c r="K38" s="6"/>
      <c r="L38" s="6"/>
      <c r="M38" s="6"/>
      <c r="N38" s="6"/>
    </row>
    <row r="39" spans="1:14" x14ac:dyDescent="0.25">
      <c r="A39" s="6"/>
      <c r="B39" s="6"/>
      <c r="C39" s="6"/>
      <c r="D39" s="6"/>
      <c r="E39" s="6"/>
      <c r="F39" s="6"/>
      <c r="G39" s="6"/>
      <c r="H39" s="32"/>
      <c r="I39" s="32"/>
      <c r="J39" s="6"/>
      <c r="K39" s="6"/>
      <c r="L39" s="6"/>
      <c r="M39" s="6"/>
      <c r="N39" s="6"/>
    </row>
    <row r="40" spans="1:14" x14ac:dyDescent="0.25">
      <c r="A40" s="6"/>
      <c r="B40" s="6"/>
      <c r="C40" s="6"/>
      <c r="D40" s="6"/>
      <c r="E40" s="6"/>
      <c r="F40" s="6"/>
      <c r="G40" s="6"/>
      <c r="H40" s="32"/>
      <c r="I40" s="32"/>
      <c r="J40" s="6"/>
      <c r="K40" s="6"/>
      <c r="L40" s="6"/>
      <c r="M40" s="6"/>
      <c r="N40" s="6"/>
    </row>
    <row r="41" spans="1:14" x14ac:dyDescent="0.25">
      <c r="A41" s="6"/>
      <c r="B41" s="6"/>
      <c r="C41" s="6"/>
      <c r="D41" s="6"/>
      <c r="E41" s="6"/>
      <c r="F41" s="6"/>
      <c r="G41" s="6"/>
      <c r="H41" s="32"/>
      <c r="I41" s="32"/>
      <c r="J41" s="6"/>
      <c r="K41" s="6"/>
      <c r="L41" s="6"/>
      <c r="M41" s="6"/>
      <c r="N41" s="6"/>
    </row>
    <row r="42" spans="1:14" x14ac:dyDescent="0.25">
      <c r="A42" s="6"/>
      <c r="B42" s="6"/>
      <c r="C42" s="6"/>
      <c r="D42" s="6"/>
      <c r="E42" s="6"/>
      <c r="F42" s="6"/>
      <c r="G42" s="6"/>
      <c r="H42" s="32"/>
      <c r="I42" s="32"/>
      <c r="J42" s="6"/>
      <c r="K42" s="6"/>
      <c r="L42" s="6"/>
      <c r="M42" s="6"/>
      <c r="N42" s="6"/>
    </row>
    <row r="43" spans="1:14" x14ac:dyDescent="0.25">
      <c r="A43" s="6"/>
      <c r="B43" s="6"/>
      <c r="C43" s="6"/>
      <c r="D43" s="6"/>
      <c r="E43" s="6"/>
      <c r="F43" s="6"/>
      <c r="G43" s="6"/>
      <c r="H43" s="32"/>
      <c r="I43" s="32"/>
      <c r="J43" s="6"/>
      <c r="K43" s="6"/>
      <c r="L43" s="6"/>
      <c r="M43" s="6"/>
      <c r="N43" s="6"/>
    </row>
    <row r="44" spans="1:14" ht="75" customHeight="1" x14ac:dyDescent="0.25">
      <c r="A44" s="122" t="s">
        <v>216</v>
      </c>
      <c r="B44" s="122"/>
      <c r="C44" s="122"/>
      <c r="D44" s="49" t="s">
        <v>166</v>
      </c>
      <c r="E44" s="49" t="s">
        <v>87</v>
      </c>
      <c r="F44" s="49" t="s">
        <v>88</v>
      </c>
      <c r="G44" s="49" t="s">
        <v>180</v>
      </c>
      <c r="H44" s="78" t="s">
        <v>130</v>
      </c>
      <c r="I44" s="78" t="s">
        <v>134</v>
      </c>
      <c r="J44" s="6"/>
      <c r="K44" s="6"/>
      <c r="L44" s="6"/>
      <c r="M44" s="6"/>
      <c r="N44" s="6"/>
    </row>
    <row r="45" spans="1:14" x14ac:dyDescent="0.25">
      <c r="A45" s="44" t="s">
        <v>217</v>
      </c>
      <c r="B45" s="39" t="s">
        <v>218</v>
      </c>
      <c r="C45" s="6"/>
      <c r="D45" s="38">
        <v>211</v>
      </c>
      <c r="E45" s="38" t="s">
        <v>137</v>
      </c>
      <c r="F45" s="38">
        <v>50</v>
      </c>
      <c r="G45" s="92">
        <v>1065</v>
      </c>
      <c r="H45" s="64">
        <f>G45*G5</f>
        <v>85200</v>
      </c>
      <c r="I45" s="66">
        <f t="shared" ref="I45:I52" si="2">((100-$H$5)/100)*H45</f>
        <v>85200</v>
      </c>
      <c r="J45" s="6"/>
      <c r="K45" s="6"/>
      <c r="L45" s="6"/>
      <c r="M45" s="6"/>
      <c r="N45" s="6"/>
    </row>
    <row r="46" spans="1:14" x14ac:dyDescent="0.25">
      <c r="A46" s="44" t="s">
        <v>219</v>
      </c>
      <c r="B46" s="39" t="s">
        <v>220</v>
      </c>
      <c r="C46" s="6"/>
      <c r="D46" s="38">
        <v>295</v>
      </c>
      <c r="E46" s="38" t="s">
        <v>140</v>
      </c>
      <c r="F46" s="38">
        <v>65</v>
      </c>
      <c r="G46" s="92">
        <v>1240</v>
      </c>
      <c r="H46" s="64">
        <f>G46*G5</f>
        <v>99200</v>
      </c>
      <c r="I46" s="66">
        <f t="shared" si="2"/>
        <v>99200</v>
      </c>
      <c r="J46" s="6"/>
      <c r="K46" s="6"/>
      <c r="L46" s="6"/>
      <c r="M46" s="6"/>
      <c r="N46" s="6"/>
    </row>
    <row r="47" spans="1:14" x14ac:dyDescent="0.25">
      <c r="A47" s="44" t="s">
        <v>221</v>
      </c>
      <c r="B47" s="39" t="s">
        <v>222</v>
      </c>
      <c r="C47" s="6"/>
      <c r="D47" s="38">
        <v>485</v>
      </c>
      <c r="E47" s="38" t="s">
        <v>143</v>
      </c>
      <c r="F47" s="38">
        <v>87</v>
      </c>
      <c r="G47" s="92">
        <v>1480</v>
      </c>
      <c r="H47" s="64">
        <f>G47*G5</f>
        <v>118400</v>
      </c>
      <c r="I47" s="66">
        <f t="shared" si="2"/>
        <v>118400</v>
      </c>
      <c r="J47" s="6"/>
      <c r="K47" s="6"/>
      <c r="L47" s="6"/>
      <c r="M47" s="6"/>
      <c r="N47" s="6"/>
    </row>
    <row r="48" spans="1:14" x14ac:dyDescent="0.25">
      <c r="A48" s="44" t="s">
        <v>223</v>
      </c>
      <c r="B48" s="39" t="s">
        <v>224</v>
      </c>
      <c r="C48" s="6"/>
      <c r="D48" s="38">
        <v>695</v>
      </c>
      <c r="E48" s="38" t="s">
        <v>146</v>
      </c>
      <c r="F48" s="38">
        <v>101</v>
      </c>
      <c r="G48" s="92">
        <v>2295</v>
      </c>
      <c r="H48" s="64">
        <f>G48*G5</f>
        <v>183600</v>
      </c>
      <c r="I48" s="66">
        <f t="shared" si="2"/>
        <v>183600</v>
      </c>
      <c r="J48" s="6"/>
      <c r="K48" s="6"/>
      <c r="L48" s="6"/>
      <c r="M48" s="6"/>
      <c r="N48" s="6"/>
    </row>
    <row r="49" spans="1:14" x14ac:dyDescent="0.25">
      <c r="A49" s="44" t="s">
        <v>225</v>
      </c>
      <c r="B49" s="39" t="s">
        <v>226</v>
      </c>
      <c r="C49" s="6"/>
      <c r="D49" s="38">
        <v>990</v>
      </c>
      <c r="E49" s="38" t="s">
        <v>149</v>
      </c>
      <c r="F49" s="38">
        <v>131</v>
      </c>
      <c r="G49" s="92">
        <v>2577</v>
      </c>
      <c r="H49" s="64">
        <f>G49*G5</f>
        <v>206160</v>
      </c>
      <c r="I49" s="66">
        <f t="shared" si="2"/>
        <v>206160</v>
      </c>
      <c r="J49" s="6"/>
      <c r="K49" s="6"/>
      <c r="L49" s="6"/>
      <c r="M49" s="6"/>
      <c r="N49" s="6"/>
    </row>
    <row r="50" spans="1:14" x14ac:dyDescent="0.25">
      <c r="A50" s="44" t="s">
        <v>227</v>
      </c>
      <c r="B50" s="39" t="s">
        <v>228</v>
      </c>
      <c r="C50" s="6"/>
      <c r="D50" s="38">
        <v>1200</v>
      </c>
      <c r="E50" s="38" t="s">
        <v>152</v>
      </c>
      <c r="F50" s="38">
        <v>174</v>
      </c>
      <c r="G50" s="92">
        <v>3400</v>
      </c>
      <c r="H50" s="64">
        <f>G50*G5</f>
        <v>272000</v>
      </c>
      <c r="I50" s="66">
        <f t="shared" si="2"/>
        <v>272000</v>
      </c>
      <c r="J50" s="6"/>
      <c r="K50" s="6"/>
      <c r="L50" s="6"/>
      <c r="M50" s="6"/>
      <c r="N50" s="6"/>
    </row>
    <row r="51" spans="1:14" x14ac:dyDescent="0.25">
      <c r="A51" s="44" t="s">
        <v>229</v>
      </c>
      <c r="B51" s="39" t="s">
        <v>230</v>
      </c>
      <c r="C51" s="6"/>
      <c r="D51" s="38">
        <v>1525</v>
      </c>
      <c r="E51" s="38" t="s">
        <v>155</v>
      </c>
      <c r="F51" s="38">
        <v>200</v>
      </c>
      <c r="G51" s="92">
        <v>3800</v>
      </c>
      <c r="H51" s="64">
        <f>G51*G5</f>
        <v>304000</v>
      </c>
      <c r="I51" s="66">
        <f t="shared" si="2"/>
        <v>304000</v>
      </c>
      <c r="J51" s="6"/>
      <c r="K51" s="6"/>
      <c r="L51" s="6"/>
      <c r="M51" s="6"/>
      <c r="N51" s="6"/>
    </row>
    <row r="52" spans="1:14" x14ac:dyDescent="0.25">
      <c r="A52" s="44" t="s">
        <v>231</v>
      </c>
      <c r="B52" s="39" t="s">
        <v>232</v>
      </c>
      <c r="C52" s="6"/>
      <c r="D52" s="38">
        <v>2030</v>
      </c>
      <c r="E52" s="38" t="s">
        <v>158</v>
      </c>
      <c r="F52" s="38">
        <v>246</v>
      </c>
      <c r="G52" s="92">
        <v>4930</v>
      </c>
      <c r="H52" s="64">
        <f>G52*G5</f>
        <v>394400</v>
      </c>
      <c r="I52" s="66">
        <f t="shared" si="2"/>
        <v>394400</v>
      </c>
      <c r="J52" s="6"/>
      <c r="K52" s="6"/>
      <c r="L52" s="6"/>
      <c r="M52" s="6"/>
      <c r="N52" s="6"/>
    </row>
    <row r="53" spans="1:14" x14ac:dyDescent="0.25">
      <c r="A53" s="44" t="s">
        <v>233</v>
      </c>
      <c r="B53" s="39" t="s">
        <v>234</v>
      </c>
      <c r="C53" s="6"/>
      <c r="D53" s="38">
        <v>3540</v>
      </c>
      <c r="E53" s="38" t="s">
        <v>161</v>
      </c>
      <c r="F53" s="38">
        <v>450</v>
      </c>
      <c r="G53" s="92" t="s">
        <v>235</v>
      </c>
      <c r="H53" s="38" t="s">
        <v>235</v>
      </c>
      <c r="I53" s="38" t="s">
        <v>235</v>
      </c>
      <c r="J53" s="6"/>
      <c r="K53" s="6"/>
      <c r="L53" s="6"/>
      <c r="M53" s="6"/>
      <c r="N53" s="6"/>
    </row>
    <row r="54" spans="1:14" x14ac:dyDescent="0.25">
      <c r="A54" s="44" t="s">
        <v>236</v>
      </c>
      <c r="B54" s="39" t="s">
        <v>237</v>
      </c>
      <c r="C54" s="6"/>
      <c r="D54" s="38">
        <v>4910</v>
      </c>
      <c r="E54" s="38" t="s">
        <v>164</v>
      </c>
      <c r="F54" s="38">
        <v>615</v>
      </c>
      <c r="G54" s="92" t="s">
        <v>235</v>
      </c>
      <c r="H54" s="38" t="s">
        <v>235</v>
      </c>
      <c r="I54" s="38" t="s">
        <v>235</v>
      </c>
      <c r="J54" s="6"/>
      <c r="K54" s="6"/>
      <c r="L54" s="6"/>
      <c r="M54" s="6"/>
      <c r="N54" s="6"/>
    </row>
    <row r="55" spans="1:14" x14ac:dyDescent="0.25">
      <c r="A55" s="6"/>
      <c r="B55" s="6"/>
      <c r="C55" s="6"/>
      <c r="D55" s="6"/>
      <c r="E55" s="6"/>
      <c r="F55" s="6"/>
      <c r="G55" s="6"/>
      <c r="H55" s="32"/>
      <c r="I55" s="32"/>
      <c r="J55" s="6"/>
      <c r="K55" s="6"/>
      <c r="L55" s="6"/>
      <c r="M55" s="6"/>
      <c r="N55" s="6"/>
    </row>
    <row r="56" spans="1:14" x14ac:dyDescent="0.25">
      <c r="A56" s="6"/>
      <c r="B56" s="6"/>
      <c r="C56" s="6"/>
      <c r="D56" s="6"/>
      <c r="E56" s="6"/>
      <c r="F56" s="6"/>
      <c r="G56" s="6"/>
      <c r="H56" s="32"/>
      <c r="I56" s="32"/>
      <c r="J56" s="6"/>
      <c r="K56" s="6"/>
      <c r="L56" s="6"/>
      <c r="M56" s="6"/>
      <c r="N56" s="6"/>
    </row>
    <row r="57" spans="1:14" x14ac:dyDescent="0.25">
      <c r="A57" s="6"/>
      <c r="B57" s="6"/>
      <c r="C57" s="6"/>
      <c r="D57" s="6"/>
      <c r="E57" s="6"/>
      <c r="F57" s="6"/>
      <c r="G57" s="6"/>
      <c r="H57" s="32"/>
      <c r="I57" s="32"/>
      <c r="J57" s="6"/>
      <c r="K57" s="6"/>
      <c r="L57" s="6"/>
      <c r="M57" s="6"/>
      <c r="N57" s="6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</sheetData>
  <mergeCells count="10">
    <mergeCell ref="F2:H2"/>
    <mergeCell ref="A6:C6"/>
    <mergeCell ref="D4:D5"/>
    <mergeCell ref="F4:F5"/>
    <mergeCell ref="A44:C44"/>
    <mergeCell ref="A3:E3"/>
    <mergeCell ref="A4:A5"/>
    <mergeCell ref="B4:B5"/>
    <mergeCell ref="C4:C5"/>
    <mergeCell ref="E4:E5"/>
  </mergeCells>
  <hyperlinks>
    <hyperlink ref="C2" r:id="rId1"/>
  </hyperlinks>
  <pageMargins left="0.7" right="0.7" top="0.75" bottom="0.75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07"/>
  <sheetViews>
    <sheetView zoomScale="70" zoomScaleNormal="70" workbookViewId="0">
      <selection activeCell="Q24" sqref="Q24"/>
    </sheetView>
  </sheetViews>
  <sheetFormatPr defaultRowHeight="15" x14ac:dyDescent="0.25"/>
  <cols>
    <col min="2" max="2" width="24.5703125" customWidth="1"/>
    <col min="4" max="4" width="19.5703125" customWidth="1"/>
    <col min="7" max="7" width="11.42578125" customWidth="1"/>
    <col min="8" max="8" width="7.5703125" customWidth="1"/>
    <col min="9" max="9" width="10.85546875" customWidth="1"/>
    <col min="10" max="10" width="16.42578125" customWidth="1"/>
    <col min="11" max="11" width="15.42578125" customWidth="1"/>
  </cols>
  <sheetData>
    <row r="1" spans="1:14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6"/>
      <c r="M1" s="6"/>
      <c r="N1" s="6"/>
    </row>
    <row r="2" spans="1:14" ht="18.75" x14ac:dyDescent="0.3">
      <c r="A2" s="42"/>
      <c r="B2" s="42"/>
      <c r="C2" s="42"/>
      <c r="D2" s="106" t="s">
        <v>582</v>
      </c>
      <c r="E2" s="25"/>
      <c r="F2" s="7"/>
      <c r="G2" s="111" t="s">
        <v>583</v>
      </c>
      <c r="H2" s="111"/>
      <c r="I2" s="111"/>
      <c r="J2" s="42"/>
      <c r="K2" s="42"/>
      <c r="L2" s="6"/>
      <c r="M2" s="6"/>
      <c r="N2" s="6"/>
    </row>
    <row r="3" spans="1:14" ht="25.5" x14ac:dyDescent="0.35">
      <c r="A3" s="42"/>
      <c r="B3" s="42"/>
      <c r="C3" s="50" t="s">
        <v>528</v>
      </c>
      <c r="D3" s="6"/>
      <c r="E3" s="42"/>
      <c r="F3" s="42"/>
      <c r="G3" s="42"/>
      <c r="H3" s="42"/>
      <c r="I3" s="42"/>
      <c r="J3" s="42"/>
      <c r="K3" s="42"/>
      <c r="L3" s="6"/>
      <c r="M3" s="6"/>
      <c r="N3" s="6"/>
    </row>
    <row r="4" spans="1:14" x14ac:dyDescent="0.25">
      <c r="A4" s="42"/>
      <c r="B4" s="42"/>
      <c r="C4" s="42" t="s">
        <v>529</v>
      </c>
      <c r="D4" s="6"/>
      <c r="E4" s="42"/>
      <c r="F4" s="42"/>
      <c r="G4" s="42"/>
      <c r="H4" s="42"/>
      <c r="I4" s="42"/>
      <c r="J4" s="42"/>
      <c r="K4" s="42"/>
      <c r="L4" s="6"/>
      <c r="M4" s="6"/>
      <c r="N4" s="6"/>
    </row>
    <row r="5" spans="1:14" x14ac:dyDescent="0.25">
      <c r="A5" s="42"/>
      <c r="B5" s="42"/>
      <c r="C5" s="42" t="s">
        <v>530</v>
      </c>
      <c r="D5" s="6"/>
      <c r="E5" s="42"/>
      <c r="F5" s="42"/>
      <c r="G5" s="42"/>
      <c r="H5" s="42"/>
      <c r="I5" s="42"/>
      <c r="J5" s="42"/>
      <c r="K5" s="42"/>
      <c r="L5" s="6"/>
      <c r="M5" s="6"/>
      <c r="N5" s="6"/>
    </row>
    <row r="6" spans="1:14" x14ac:dyDescent="0.25">
      <c r="A6" s="42"/>
      <c r="B6" s="42"/>
      <c r="C6" s="42" t="s">
        <v>531</v>
      </c>
      <c r="D6" s="6"/>
      <c r="E6" s="42"/>
      <c r="F6" s="42"/>
      <c r="G6" s="42"/>
      <c r="H6" s="42"/>
      <c r="I6" s="42"/>
      <c r="J6" s="42"/>
      <c r="K6" s="42"/>
      <c r="L6" s="6"/>
      <c r="M6" s="6"/>
      <c r="N6" s="6"/>
    </row>
    <row r="7" spans="1:14" x14ac:dyDescent="0.25">
      <c r="A7" s="42"/>
      <c r="B7" s="42"/>
      <c r="C7" s="42" t="s">
        <v>532</v>
      </c>
      <c r="D7" s="6"/>
      <c r="E7" s="42"/>
      <c r="F7" s="42"/>
      <c r="G7" s="42"/>
      <c r="H7" s="42"/>
      <c r="I7" s="42"/>
      <c r="J7" s="42"/>
      <c r="K7" s="42"/>
      <c r="L7" s="6"/>
      <c r="M7" s="6"/>
      <c r="N7" s="6"/>
    </row>
    <row r="8" spans="1:14" x14ac:dyDescent="0.25">
      <c r="A8" s="42"/>
      <c r="B8" s="42"/>
      <c r="C8" s="42" t="s">
        <v>533</v>
      </c>
      <c r="D8" s="6"/>
      <c r="E8" s="42"/>
      <c r="F8" s="42"/>
      <c r="G8" s="42"/>
      <c r="H8" s="42"/>
      <c r="I8" s="42"/>
      <c r="J8" s="42"/>
      <c r="K8" s="42"/>
      <c r="L8" s="6"/>
      <c r="M8" s="6"/>
      <c r="N8" s="6"/>
    </row>
    <row r="9" spans="1:14" x14ac:dyDescent="0.25">
      <c r="A9" s="42"/>
      <c r="B9" s="42"/>
      <c r="C9" s="42" t="s">
        <v>534</v>
      </c>
      <c r="D9" s="6"/>
      <c r="E9" s="42"/>
      <c r="F9" s="42"/>
      <c r="G9" s="42"/>
      <c r="H9" s="42"/>
      <c r="I9" s="42"/>
      <c r="J9" s="42"/>
      <c r="K9" s="42"/>
      <c r="L9" s="6"/>
      <c r="M9" s="6"/>
      <c r="N9" s="6"/>
    </row>
    <row r="10" spans="1:14" x14ac:dyDescent="0.25">
      <c r="A10" s="42"/>
      <c r="B10" s="42"/>
      <c r="C10" s="42" t="s">
        <v>169</v>
      </c>
      <c r="D10" s="6"/>
      <c r="E10" s="42"/>
      <c r="F10" s="42"/>
      <c r="G10" s="42"/>
      <c r="H10" s="42"/>
      <c r="I10" s="42"/>
      <c r="J10" s="42"/>
      <c r="K10" s="42"/>
      <c r="L10" s="6"/>
      <c r="M10" s="6"/>
      <c r="N10" s="6"/>
    </row>
    <row r="11" spans="1:14" x14ac:dyDescent="0.25">
      <c r="A11" s="42"/>
      <c r="B11" s="42"/>
      <c r="C11" s="42" t="s">
        <v>170</v>
      </c>
      <c r="D11" s="6"/>
      <c r="E11" s="42"/>
      <c r="F11" s="42"/>
      <c r="G11" s="42"/>
      <c r="H11" s="42"/>
      <c r="I11" s="42"/>
      <c r="J11" s="42"/>
      <c r="K11" s="42"/>
      <c r="L11" s="6"/>
      <c r="M11" s="6"/>
      <c r="N11" s="6"/>
    </row>
    <row r="12" spans="1:14" x14ac:dyDescent="0.25">
      <c r="A12" s="42"/>
      <c r="B12" s="42"/>
      <c r="C12" s="42" t="s">
        <v>171</v>
      </c>
      <c r="D12" s="6"/>
      <c r="E12" s="42"/>
      <c r="F12" s="42"/>
      <c r="G12" s="42"/>
      <c r="H12" s="42"/>
      <c r="I12" s="42"/>
      <c r="J12" s="42"/>
      <c r="K12" s="42"/>
      <c r="L12" s="6"/>
      <c r="M12" s="6"/>
      <c r="N12" s="6"/>
    </row>
    <row r="13" spans="1:14" x14ac:dyDescent="0.25">
      <c r="A13" s="42"/>
      <c r="B13" s="42"/>
      <c r="C13" s="42" t="s">
        <v>172</v>
      </c>
      <c r="D13" s="6"/>
      <c r="E13" s="42"/>
      <c r="F13" s="42"/>
      <c r="G13" s="42"/>
      <c r="H13" s="42"/>
      <c r="I13" s="42"/>
      <c r="J13" s="42"/>
      <c r="K13" s="42"/>
      <c r="L13" s="6"/>
      <c r="M13" s="6"/>
      <c r="N13" s="6"/>
    </row>
    <row r="14" spans="1:14" x14ac:dyDescent="0.25">
      <c r="A14" s="42"/>
      <c r="B14" s="42"/>
      <c r="C14" s="42" t="s">
        <v>173</v>
      </c>
      <c r="D14" s="6"/>
      <c r="E14" s="42"/>
      <c r="F14" s="42"/>
      <c r="G14" s="42"/>
      <c r="H14" s="42"/>
      <c r="I14" s="42"/>
      <c r="J14" s="42"/>
      <c r="K14" s="42"/>
      <c r="L14" s="6"/>
      <c r="M14" s="6"/>
      <c r="N14" s="6"/>
    </row>
    <row r="15" spans="1:14" x14ac:dyDescent="0.25">
      <c r="A15" s="42"/>
      <c r="B15" s="42"/>
      <c r="C15" s="42" t="s">
        <v>174</v>
      </c>
      <c r="D15" s="6"/>
      <c r="E15" s="42"/>
      <c r="F15" s="42"/>
      <c r="G15" s="42"/>
      <c r="H15" s="42"/>
      <c r="I15" s="42"/>
      <c r="J15" s="42"/>
      <c r="K15" s="42"/>
      <c r="L15" s="6"/>
      <c r="M15" s="6"/>
      <c r="N15" s="6"/>
    </row>
    <row r="16" spans="1:14" x14ac:dyDescent="0.25">
      <c r="A16" s="42"/>
      <c r="B16" s="42"/>
      <c r="C16" s="42" t="s">
        <v>175</v>
      </c>
      <c r="D16" s="6"/>
      <c r="E16" s="42"/>
      <c r="F16" s="42"/>
      <c r="G16" s="42"/>
      <c r="H16" s="42"/>
      <c r="I16" s="42"/>
      <c r="J16" s="42"/>
      <c r="K16" s="42"/>
      <c r="L16" s="6"/>
      <c r="M16" s="6"/>
      <c r="N16" s="6"/>
    </row>
    <row r="17" spans="1:14" x14ac:dyDescent="0.25">
      <c r="A17" s="42"/>
      <c r="B17" s="42"/>
      <c r="C17" s="42" t="s">
        <v>535</v>
      </c>
      <c r="D17" s="6"/>
      <c r="E17" s="42"/>
      <c r="F17" s="42"/>
      <c r="G17" s="42"/>
      <c r="H17" s="42"/>
      <c r="I17" s="42"/>
      <c r="J17" s="42"/>
      <c r="K17" s="42"/>
      <c r="L17" s="6"/>
      <c r="M17" s="6"/>
      <c r="N17" s="6"/>
    </row>
    <row r="18" spans="1:14" x14ac:dyDescent="0.25">
      <c r="A18" s="42"/>
      <c r="B18" s="42"/>
      <c r="C18" s="42"/>
      <c r="D18" s="6"/>
      <c r="E18" s="42"/>
      <c r="F18" s="42"/>
      <c r="G18" s="42"/>
      <c r="H18" s="42"/>
      <c r="I18" s="42"/>
      <c r="J18" s="42"/>
      <c r="K18" s="42"/>
      <c r="L18" s="6"/>
      <c r="M18" s="6"/>
      <c r="N18" s="6"/>
    </row>
    <row r="19" spans="1:14" ht="20.25" x14ac:dyDescent="0.3">
      <c r="A19" s="42"/>
      <c r="B19" s="42"/>
      <c r="C19" s="54" t="s">
        <v>536</v>
      </c>
      <c r="D19" s="6"/>
      <c r="E19" s="42"/>
      <c r="F19" s="42"/>
      <c r="G19" s="42"/>
      <c r="H19" s="42"/>
      <c r="I19" s="42"/>
      <c r="J19" s="42"/>
      <c r="K19" s="42"/>
      <c r="L19" s="6"/>
      <c r="M19" s="6"/>
      <c r="N19" s="6"/>
    </row>
    <row r="20" spans="1:14" ht="15.75" thickBot="1" x14ac:dyDescent="0.3">
      <c r="A20" s="42"/>
      <c r="B20" s="42"/>
      <c r="C20" s="42"/>
      <c r="D20" s="42"/>
      <c r="E20" s="42"/>
      <c r="F20" s="42"/>
      <c r="G20" s="42"/>
      <c r="H20" s="55" t="s">
        <v>537</v>
      </c>
      <c r="I20" s="42"/>
      <c r="J20" s="83" t="s">
        <v>133</v>
      </c>
      <c r="K20" s="83" t="s">
        <v>131</v>
      </c>
      <c r="L20" s="6"/>
      <c r="M20" s="6"/>
      <c r="N20" s="6"/>
    </row>
    <row r="21" spans="1:14" ht="19.5" thickBo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84">
        <v>80</v>
      </c>
      <c r="K21" s="31">
        <v>0</v>
      </c>
      <c r="L21" s="6"/>
      <c r="M21" s="6"/>
      <c r="N21" s="6"/>
    </row>
    <row r="22" spans="1:14" x14ac:dyDescent="0.25">
      <c r="A22" s="42"/>
      <c r="B22" s="42"/>
      <c r="C22" s="43" t="s">
        <v>89</v>
      </c>
      <c r="D22" s="43" t="s">
        <v>85</v>
      </c>
      <c r="E22" s="43" t="s">
        <v>177</v>
      </c>
      <c r="F22" s="43" t="s">
        <v>538</v>
      </c>
      <c r="G22" s="43" t="s">
        <v>178</v>
      </c>
      <c r="H22" s="43" t="s">
        <v>179</v>
      </c>
      <c r="I22" s="43" t="s">
        <v>180</v>
      </c>
      <c r="J22" s="77" t="s">
        <v>130</v>
      </c>
      <c r="K22" s="78" t="s">
        <v>134</v>
      </c>
      <c r="L22" s="6"/>
      <c r="M22" s="6"/>
      <c r="N22" s="6"/>
    </row>
    <row r="23" spans="1:14" x14ac:dyDescent="0.25">
      <c r="A23" s="42"/>
      <c r="B23" s="42"/>
      <c r="C23" s="44" t="s">
        <v>539</v>
      </c>
      <c r="D23" s="39" t="s">
        <v>540</v>
      </c>
      <c r="E23" s="38">
        <v>295</v>
      </c>
      <c r="F23" s="40">
        <v>6</v>
      </c>
      <c r="G23" s="38" t="s">
        <v>140</v>
      </c>
      <c r="H23" s="38">
        <v>76</v>
      </c>
      <c r="I23" s="40">
        <v>745</v>
      </c>
      <c r="J23" s="64">
        <f>I23*$J$21</f>
        <v>59600</v>
      </c>
      <c r="K23" s="40">
        <f>((100-$K$21)/100)*J23</f>
        <v>59600</v>
      </c>
      <c r="L23" s="6"/>
      <c r="M23" s="6"/>
      <c r="N23" s="6"/>
    </row>
    <row r="24" spans="1:14" x14ac:dyDescent="0.25">
      <c r="A24" s="42"/>
      <c r="B24" s="42"/>
      <c r="C24" s="44" t="s">
        <v>541</v>
      </c>
      <c r="D24" s="39" t="s">
        <v>542</v>
      </c>
      <c r="E24" s="38">
        <v>485</v>
      </c>
      <c r="F24" s="40">
        <v>9</v>
      </c>
      <c r="G24" s="38" t="s">
        <v>143</v>
      </c>
      <c r="H24" s="38">
        <v>98</v>
      </c>
      <c r="I24" s="40">
        <v>1026</v>
      </c>
      <c r="J24" s="64">
        <f t="shared" ref="J24:J85" si="0">I24*$J$21</f>
        <v>82080</v>
      </c>
      <c r="K24" s="40">
        <f t="shared" ref="K24:K85" si="1">((100-$K$21)/100)*J24</f>
        <v>82080</v>
      </c>
      <c r="L24" s="6"/>
      <c r="M24" s="6"/>
      <c r="N24" s="6"/>
    </row>
    <row r="25" spans="1:14" x14ac:dyDescent="0.25">
      <c r="A25" s="42"/>
      <c r="B25" s="42"/>
      <c r="C25" s="44" t="s">
        <v>543</v>
      </c>
      <c r="D25" s="39" t="s">
        <v>544</v>
      </c>
      <c r="E25" s="38">
        <v>690</v>
      </c>
      <c r="F25" s="40">
        <v>15</v>
      </c>
      <c r="G25" s="38" t="s">
        <v>146</v>
      </c>
      <c r="H25" s="38">
        <v>114</v>
      </c>
      <c r="I25" s="40">
        <v>1101</v>
      </c>
      <c r="J25" s="64">
        <f t="shared" si="0"/>
        <v>88080</v>
      </c>
      <c r="K25" s="40">
        <f t="shared" si="1"/>
        <v>88080</v>
      </c>
      <c r="L25" s="6"/>
      <c r="M25" s="6"/>
      <c r="N25" s="6"/>
    </row>
    <row r="26" spans="1:14" x14ac:dyDescent="0.25">
      <c r="A26" s="42"/>
      <c r="B26" s="42"/>
      <c r="C26" s="44" t="s">
        <v>545</v>
      </c>
      <c r="D26" s="39" t="s">
        <v>546</v>
      </c>
      <c r="E26" s="38">
        <v>990</v>
      </c>
      <c r="F26" s="40">
        <v>15</v>
      </c>
      <c r="G26" s="38" t="s">
        <v>149</v>
      </c>
      <c r="H26" s="38">
        <v>142</v>
      </c>
      <c r="I26" s="40">
        <v>1458</v>
      </c>
      <c r="J26" s="64">
        <f>I26*$J$21</f>
        <v>116640</v>
      </c>
      <c r="K26" s="40">
        <f t="shared" si="1"/>
        <v>116640</v>
      </c>
      <c r="L26" s="6"/>
      <c r="M26" s="6"/>
      <c r="N26" s="6"/>
    </row>
    <row r="27" spans="1:14" x14ac:dyDescent="0.25">
      <c r="A27" s="42"/>
      <c r="B27" s="42"/>
      <c r="C27" s="44" t="s">
        <v>547</v>
      </c>
      <c r="D27" s="39" t="s">
        <v>548</v>
      </c>
      <c r="E27" s="38">
        <v>1200</v>
      </c>
      <c r="F27" s="40">
        <v>15</v>
      </c>
      <c r="G27" s="38" t="s">
        <v>152</v>
      </c>
      <c r="H27" s="38">
        <v>185</v>
      </c>
      <c r="I27" s="40">
        <v>1950</v>
      </c>
      <c r="J27" s="64">
        <f t="shared" si="0"/>
        <v>156000</v>
      </c>
      <c r="K27" s="40">
        <f t="shared" si="1"/>
        <v>156000</v>
      </c>
      <c r="L27" s="6"/>
      <c r="M27" s="6"/>
      <c r="N27" s="6"/>
    </row>
    <row r="28" spans="1:14" x14ac:dyDescent="0.25">
      <c r="A28" s="42"/>
      <c r="B28" s="42"/>
      <c r="C28" s="44" t="s">
        <v>549</v>
      </c>
      <c r="D28" s="39" t="s">
        <v>550</v>
      </c>
      <c r="E28" s="38">
        <v>1525</v>
      </c>
      <c r="F28" s="40">
        <v>15</v>
      </c>
      <c r="G28" s="38" t="s">
        <v>155</v>
      </c>
      <c r="H28" s="38">
        <v>211</v>
      </c>
      <c r="I28" s="40">
        <v>2299</v>
      </c>
      <c r="J28" s="64">
        <f t="shared" si="0"/>
        <v>183920</v>
      </c>
      <c r="K28" s="40">
        <f t="shared" si="1"/>
        <v>183920</v>
      </c>
      <c r="L28" s="6"/>
      <c r="M28" s="6"/>
      <c r="N28" s="6"/>
    </row>
    <row r="29" spans="1:14" x14ac:dyDescent="0.25">
      <c r="A29" s="42"/>
      <c r="B29" s="42"/>
      <c r="C29" s="44" t="s">
        <v>551</v>
      </c>
      <c r="D29" s="39" t="s">
        <v>552</v>
      </c>
      <c r="E29" s="38">
        <v>2030</v>
      </c>
      <c r="F29" s="40">
        <v>15</v>
      </c>
      <c r="G29" s="38" t="s">
        <v>158</v>
      </c>
      <c r="H29" s="38">
        <v>257</v>
      </c>
      <c r="I29" s="40">
        <v>2698</v>
      </c>
      <c r="J29" s="64">
        <f t="shared" si="0"/>
        <v>215840</v>
      </c>
      <c r="K29" s="40">
        <f t="shared" si="1"/>
        <v>215840</v>
      </c>
      <c r="L29" s="6"/>
      <c r="M29" s="6"/>
      <c r="N29" s="6"/>
    </row>
    <row r="30" spans="1:14" x14ac:dyDescent="0.25">
      <c r="A30" s="42"/>
      <c r="B30" s="42"/>
      <c r="C30" s="44" t="s">
        <v>553</v>
      </c>
      <c r="D30" s="39" t="s">
        <v>554</v>
      </c>
      <c r="E30" s="38">
        <v>3540</v>
      </c>
      <c r="F30" s="40">
        <v>15</v>
      </c>
      <c r="G30" s="38" t="s">
        <v>161</v>
      </c>
      <c r="H30" s="38">
        <v>465</v>
      </c>
      <c r="I30" s="42" t="s">
        <v>349</v>
      </c>
      <c r="J30" s="64"/>
      <c r="K30" s="40"/>
      <c r="L30" s="6"/>
      <c r="M30" s="6"/>
      <c r="N30" s="6"/>
    </row>
    <row r="31" spans="1:14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64"/>
      <c r="K31" s="40"/>
      <c r="L31" s="6"/>
      <c r="M31" s="6"/>
      <c r="N31" s="6"/>
    </row>
    <row r="32" spans="1:14" x14ac:dyDescent="0.25">
      <c r="A32" s="42"/>
      <c r="B32" s="42"/>
      <c r="C32" s="42"/>
      <c r="D32" s="38"/>
      <c r="E32" s="38"/>
      <c r="F32" s="40"/>
      <c r="G32" s="42"/>
      <c r="H32" s="42"/>
      <c r="I32" s="42"/>
      <c r="J32" s="64"/>
      <c r="K32" s="40"/>
      <c r="L32" s="6"/>
      <c r="M32" s="6"/>
      <c r="N32" s="6"/>
    </row>
    <row r="33" spans="1:14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64"/>
      <c r="K33" s="40"/>
      <c r="L33" s="6"/>
      <c r="M33" s="6"/>
      <c r="N33" s="6"/>
    </row>
    <row r="34" spans="1:14" ht="25.5" x14ac:dyDescent="0.35">
      <c r="A34" s="42"/>
      <c r="B34" s="42"/>
      <c r="C34" s="50" t="s">
        <v>555</v>
      </c>
      <c r="D34" s="6"/>
      <c r="E34" s="42"/>
      <c r="F34" s="42"/>
      <c r="G34" s="42"/>
      <c r="H34" s="42"/>
      <c r="I34" s="42"/>
      <c r="J34" s="64"/>
      <c r="K34" s="40"/>
      <c r="L34" s="6"/>
      <c r="M34" s="6"/>
      <c r="N34" s="6"/>
    </row>
    <row r="35" spans="1:14" x14ac:dyDescent="0.25">
      <c r="A35" s="42"/>
      <c r="B35" s="42"/>
      <c r="C35" s="42" t="s">
        <v>556</v>
      </c>
      <c r="D35" s="6"/>
      <c r="E35" s="42"/>
      <c r="F35" s="42"/>
      <c r="G35" s="42"/>
      <c r="H35" s="42"/>
      <c r="I35" s="42"/>
      <c r="J35" s="64"/>
      <c r="K35" s="40"/>
      <c r="L35" s="6"/>
      <c r="M35" s="6"/>
      <c r="N35" s="6"/>
    </row>
    <row r="36" spans="1:14" x14ac:dyDescent="0.25">
      <c r="A36" s="42"/>
      <c r="B36" s="42"/>
      <c r="C36" s="42" t="s">
        <v>557</v>
      </c>
      <c r="D36" s="6"/>
      <c r="E36" s="42"/>
      <c r="F36" s="42"/>
      <c r="G36" s="42"/>
      <c r="H36" s="42"/>
      <c r="I36" s="42"/>
      <c r="J36" s="64"/>
      <c r="K36" s="40"/>
      <c r="L36" s="6"/>
      <c r="M36" s="6"/>
      <c r="N36" s="6"/>
    </row>
    <row r="37" spans="1:14" x14ac:dyDescent="0.25">
      <c r="A37" s="42"/>
      <c r="B37" s="42"/>
      <c r="C37" s="42" t="s">
        <v>558</v>
      </c>
      <c r="D37" s="6"/>
      <c r="E37" s="42"/>
      <c r="F37" s="42"/>
      <c r="G37" s="42"/>
      <c r="H37" s="42"/>
      <c r="I37" s="42"/>
      <c r="J37" s="64"/>
      <c r="K37" s="40"/>
      <c r="L37" s="6"/>
      <c r="M37" s="6"/>
      <c r="N37" s="6"/>
    </row>
    <row r="38" spans="1:14" x14ac:dyDescent="0.25">
      <c r="A38" s="42"/>
      <c r="B38" s="42"/>
      <c r="C38" s="42" t="s">
        <v>531</v>
      </c>
      <c r="D38" s="6"/>
      <c r="E38" s="42"/>
      <c r="F38" s="42"/>
      <c r="G38" s="42"/>
      <c r="H38" s="42"/>
      <c r="I38" s="42"/>
      <c r="J38" s="64"/>
      <c r="K38" s="40"/>
      <c r="L38" s="6"/>
      <c r="M38" s="6"/>
      <c r="N38" s="6"/>
    </row>
    <row r="39" spans="1:14" x14ac:dyDescent="0.25">
      <c r="A39" s="42"/>
      <c r="B39" s="42"/>
      <c r="C39" s="42" t="s">
        <v>532</v>
      </c>
      <c r="D39" s="6"/>
      <c r="E39" s="42"/>
      <c r="F39" s="42"/>
      <c r="G39" s="42"/>
      <c r="H39" s="42"/>
      <c r="I39" s="42"/>
      <c r="J39" s="64"/>
      <c r="K39" s="40"/>
      <c r="L39" s="6"/>
      <c r="M39" s="6"/>
      <c r="N39" s="6"/>
    </row>
    <row r="40" spans="1:14" x14ac:dyDescent="0.25">
      <c r="A40" s="42"/>
      <c r="B40" s="42"/>
      <c r="C40" s="42" t="s">
        <v>533</v>
      </c>
      <c r="D40" s="6"/>
      <c r="E40" s="42"/>
      <c r="F40" s="42"/>
      <c r="G40" s="42"/>
      <c r="H40" s="42"/>
      <c r="I40" s="42"/>
      <c r="J40" s="64"/>
      <c r="K40" s="40"/>
      <c r="L40" s="6"/>
      <c r="M40" s="6"/>
      <c r="N40" s="6"/>
    </row>
    <row r="41" spans="1:14" x14ac:dyDescent="0.25">
      <c r="A41" s="42"/>
      <c r="B41" s="42"/>
      <c r="C41" s="42" t="s">
        <v>534</v>
      </c>
      <c r="D41" s="6"/>
      <c r="E41" s="42"/>
      <c r="F41" s="42"/>
      <c r="G41" s="42"/>
      <c r="H41" s="42"/>
      <c r="I41" s="42"/>
      <c r="J41" s="64"/>
      <c r="K41" s="40"/>
      <c r="L41" s="6"/>
      <c r="M41" s="6"/>
      <c r="N41" s="6"/>
    </row>
    <row r="42" spans="1:14" x14ac:dyDescent="0.25">
      <c r="A42" s="42"/>
      <c r="B42" s="42"/>
      <c r="C42" s="42" t="s">
        <v>169</v>
      </c>
      <c r="D42" s="6"/>
      <c r="E42" s="42"/>
      <c r="F42" s="42"/>
      <c r="G42" s="42"/>
      <c r="H42" s="42"/>
      <c r="I42" s="42"/>
      <c r="J42" s="64"/>
      <c r="K42" s="40"/>
      <c r="L42" s="6"/>
      <c r="M42" s="6"/>
      <c r="N42" s="6"/>
    </row>
    <row r="43" spans="1:14" x14ac:dyDescent="0.25">
      <c r="A43" s="42"/>
      <c r="B43" s="42"/>
      <c r="C43" s="42" t="s">
        <v>170</v>
      </c>
      <c r="D43" s="6"/>
      <c r="E43" s="42"/>
      <c r="F43" s="42"/>
      <c r="G43" s="42"/>
      <c r="H43" s="42"/>
      <c r="I43" s="42"/>
      <c r="J43" s="64"/>
      <c r="K43" s="40"/>
      <c r="L43" s="6"/>
      <c r="M43" s="6"/>
      <c r="N43" s="6"/>
    </row>
    <row r="44" spans="1:14" x14ac:dyDescent="0.25">
      <c r="A44" s="42"/>
      <c r="B44" s="42"/>
      <c r="C44" s="42" t="s">
        <v>171</v>
      </c>
      <c r="D44" s="6"/>
      <c r="E44" s="42"/>
      <c r="F44" s="42"/>
      <c r="G44" s="42"/>
      <c r="H44" s="42"/>
      <c r="I44" s="42"/>
      <c r="J44" s="64"/>
      <c r="K44" s="40"/>
      <c r="L44" s="6"/>
      <c r="M44" s="6"/>
      <c r="N44" s="6"/>
    </row>
    <row r="45" spans="1:14" x14ac:dyDescent="0.25">
      <c r="A45" s="42"/>
      <c r="B45" s="42"/>
      <c r="C45" s="42" t="s">
        <v>172</v>
      </c>
      <c r="D45" s="6"/>
      <c r="E45" s="42"/>
      <c r="F45" s="42"/>
      <c r="G45" s="42"/>
      <c r="H45" s="42"/>
      <c r="I45" s="42"/>
      <c r="J45" s="64"/>
      <c r="K45" s="40"/>
      <c r="L45" s="6"/>
      <c r="M45" s="6"/>
      <c r="N45" s="6"/>
    </row>
    <row r="46" spans="1:14" x14ac:dyDescent="0.25">
      <c r="A46" s="42"/>
      <c r="B46" s="42"/>
      <c r="C46" s="42" t="s">
        <v>173</v>
      </c>
      <c r="D46" s="6"/>
      <c r="E46" s="42"/>
      <c r="F46" s="42"/>
      <c r="G46" s="42"/>
      <c r="H46" s="42"/>
      <c r="I46" s="42"/>
      <c r="J46" s="64"/>
      <c r="K46" s="40"/>
      <c r="L46" s="6"/>
      <c r="M46" s="6"/>
      <c r="N46" s="6"/>
    </row>
    <row r="47" spans="1:14" x14ac:dyDescent="0.25">
      <c r="A47" s="42"/>
      <c r="B47" s="42"/>
      <c r="C47" s="42" t="s">
        <v>174</v>
      </c>
      <c r="D47" s="6"/>
      <c r="E47" s="42"/>
      <c r="F47" s="42"/>
      <c r="G47" s="42"/>
      <c r="H47" s="42"/>
      <c r="I47" s="42"/>
      <c r="J47" s="64"/>
      <c r="K47" s="40"/>
      <c r="L47" s="6"/>
      <c r="M47" s="6"/>
      <c r="N47" s="6"/>
    </row>
    <row r="48" spans="1:14" x14ac:dyDescent="0.25">
      <c r="A48" s="42"/>
      <c r="B48" s="42"/>
      <c r="C48" s="42" t="s">
        <v>175</v>
      </c>
      <c r="D48" s="6"/>
      <c r="E48" s="42"/>
      <c r="F48" s="42"/>
      <c r="G48" s="42"/>
      <c r="H48" s="42"/>
      <c r="I48" s="42"/>
      <c r="J48" s="64"/>
      <c r="K48" s="40"/>
      <c r="L48" s="6"/>
      <c r="M48" s="6"/>
      <c r="N48" s="6"/>
    </row>
    <row r="49" spans="1:14" x14ac:dyDescent="0.25">
      <c r="A49" s="42"/>
      <c r="B49" s="42"/>
      <c r="C49" s="42" t="s">
        <v>535</v>
      </c>
      <c r="D49" s="6"/>
      <c r="E49" s="42"/>
      <c r="F49" s="42"/>
      <c r="G49" s="42"/>
      <c r="H49" s="55" t="s">
        <v>537</v>
      </c>
      <c r="I49" s="42"/>
      <c r="J49" s="64"/>
      <c r="K49" s="40"/>
      <c r="L49" s="6"/>
      <c r="M49" s="6"/>
      <c r="N49" s="6"/>
    </row>
    <row r="50" spans="1:14" x14ac:dyDescent="0.25">
      <c r="A50" s="42"/>
      <c r="B50" s="42"/>
      <c r="C50" s="42"/>
      <c r="D50" s="6"/>
      <c r="E50" s="42"/>
      <c r="F50" s="42"/>
      <c r="G50" s="42"/>
      <c r="H50" s="42"/>
      <c r="I50" s="42"/>
      <c r="J50" s="64"/>
      <c r="K50" s="40"/>
      <c r="L50" s="6"/>
      <c r="M50" s="6"/>
      <c r="N50" s="6"/>
    </row>
    <row r="51" spans="1:14" ht="20.25" x14ac:dyDescent="0.3">
      <c r="A51" s="42"/>
      <c r="B51" s="42"/>
      <c r="C51" s="54" t="s">
        <v>536</v>
      </c>
      <c r="D51" s="6"/>
      <c r="E51" s="42"/>
      <c r="F51" s="42"/>
      <c r="G51" s="42"/>
      <c r="H51" s="42"/>
      <c r="I51" s="42"/>
      <c r="J51" s="64"/>
      <c r="K51" s="40"/>
      <c r="L51" s="6"/>
      <c r="M51" s="6"/>
      <c r="N51" s="6"/>
    </row>
    <row r="52" spans="1:14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64"/>
      <c r="K52" s="40"/>
      <c r="L52" s="6"/>
      <c r="M52" s="6"/>
      <c r="N52" s="6"/>
    </row>
    <row r="53" spans="1:14" x14ac:dyDescent="0.25">
      <c r="A53" s="42"/>
      <c r="B53" s="42"/>
      <c r="C53" s="43" t="s">
        <v>89</v>
      </c>
      <c r="D53" s="43" t="s">
        <v>85</v>
      </c>
      <c r="E53" s="43" t="s">
        <v>177</v>
      </c>
      <c r="F53" s="43" t="s">
        <v>559</v>
      </c>
      <c r="G53" s="43" t="s">
        <v>178</v>
      </c>
      <c r="H53" s="43" t="s">
        <v>179</v>
      </c>
      <c r="I53" s="43" t="s">
        <v>180</v>
      </c>
      <c r="J53" s="87" t="s">
        <v>130</v>
      </c>
      <c r="K53" s="88" t="s">
        <v>134</v>
      </c>
      <c r="L53" s="6"/>
      <c r="M53" s="6"/>
      <c r="N53" s="6"/>
    </row>
    <row r="54" spans="1:14" x14ac:dyDescent="0.25">
      <c r="A54" s="42"/>
      <c r="B54" s="42"/>
      <c r="C54" s="44" t="s">
        <v>560</v>
      </c>
      <c r="D54" s="39" t="s">
        <v>561</v>
      </c>
      <c r="E54" s="38">
        <v>295</v>
      </c>
      <c r="F54" s="40">
        <v>6</v>
      </c>
      <c r="G54" s="38" t="s">
        <v>140</v>
      </c>
      <c r="H54" s="38">
        <v>78</v>
      </c>
      <c r="I54" s="40">
        <v>833</v>
      </c>
      <c r="J54" s="64">
        <f t="shared" si="0"/>
        <v>66640</v>
      </c>
      <c r="K54" s="40">
        <f t="shared" si="1"/>
        <v>66640</v>
      </c>
      <c r="L54" s="6"/>
      <c r="M54" s="6"/>
      <c r="N54" s="6"/>
    </row>
    <row r="55" spans="1:14" x14ac:dyDescent="0.25">
      <c r="A55" s="42"/>
      <c r="B55" s="42"/>
      <c r="C55" s="44" t="s">
        <v>562</v>
      </c>
      <c r="D55" s="39" t="s">
        <v>563</v>
      </c>
      <c r="E55" s="38">
        <v>485</v>
      </c>
      <c r="F55" s="40">
        <v>9</v>
      </c>
      <c r="G55" s="38" t="s">
        <v>143</v>
      </c>
      <c r="H55" s="38">
        <v>102</v>
      </c>
      <c r="I55" s="40">
        <v>1166</v>
      </c>
      <c r="J55" s="64">
        <f t="shared" si="0"/>
        <v>93280</v>
      </c>
      <c r="K55" s="40">
        <f t="shared" si="1"/>
        <v>93280</v>
      </c>
      <c r="L55" s="6"/>
      <c r="M55" s="6"/>
      <c r="N55" s="6"/>
    </row>
    <row r="56" spans="1:14" x14ac:dyDescent="0.25">
      <c r="A56" s="42"/>
      <c r="B56" s="42"/>
      <c r="C56" s="44" t="s">
        <v>564</v>
      </c>
      <c r="D56" s="39" t="s">
        <v>565</v>
      </c>
      <c r="E56" s="38">
        <v>690</v>
      </c>
      <c r="F56" s="40">
        <v>15</v>
      </c>
      <c r="G56" s="38" t="s">
        <v>146</v>
      </c>
      <c r="H56" s="38">
        <v>119</v>
      </c>
      <c r="I56" s="40">
        <v>1408</v>
      </c>
      <c r="J56" s="64">
        <f t="shared" si="0"/>
        <v>112640</v>
      </c>
      <c r="K56" s="40">
        <f t="shared" si="1"/>
        <v>112640</v>
      </c>
      <c r="L56" s="6"/>
      <c r="M56" s="6"/>
      <c r="N56" s="6"/>
    </row>
    <row r="57" spans="1:14" x14ac:dyDescent="0.25">
      <c r="A57" s="42"/>
      <c r="B57" s="42"/>
      <c r="C57" s="44" t="s">
        <v>566</v>
      </c>
      <c r="D57" s="39" t="s">
        <v>567</v>
      </c>
      <c r="E57" s="38">
        <v>990</v>
      </c>
      <c r="F57" s="40">
        <v>15</v>
      </c>
      <c r="G57" s="38" t="s">
        <v>149</v>
      </c>
      <c r="H57" s="38">
        <v>147</v>
      </c>
      <c r="I57" s="40">
        <v>1707</v>
      </c>
      <c r="J57" s="64">
        <f t="shared" si="0"/>
        <v>136560</v>
      </c>
      <c r="K57" s="40">
        <f t="shared" si="1"/>
        <v>136560</v>
      </c>
      <c r="L57" s="6"/>
      <c r="M57" s="6"/>
      <c r="N57" s="6"/>
    </row>
    <row r="58" spans="1:14" x14ac:dyDescent="0.25">
      <c r="A58" s="42"/>
      <c r="B58" s="42"/>
      <c r="C58" s="44" t="s">
        <v>568</v>
      </c>
      <c r="D58" s="39" t="s">
        <v>569</v>
      </c>
      <c r="E58" s="38">
        <v>1200</v>
      </c>
      <c r="F58" s="40">
        <v>15</v>
      </c>
      <c r="G58" s="38" t="s">
        <v>152</v>
      </c>
      <c r="H58" s="38">
        <v>192</v>
      </c>
      <c r="I58" s="40">
        <v>2121</v>
      </c>
      <c r="J58" s="64">
        <f t="shared" si="0"/>
        <v>169680</v>
      </c>
      <c r="K58" s="40">
        <f t="shared" si="1"/>
        <v>169680</v>
      </c>
      <c r="L58" s="6"/>
      <c r="M58" s="6"/>
      <c r="N58" s="6"/>
    </row>
    <row r="59" spans="1:14" x14ac:dyDescent="0.25">
      <c r="A59" s="42"/>
      <c r="B59" s="42"/>
      <c r="C59" s="44" t="s">
        <v>570</v>
      </c>
      <c r="D59" s="39" t="s">
        <v>571</v>
      </c>
      <c r="E59" s="38">
        <v>1525</v>
      </c>
      <c r="F59" s="40">
        <v>15</v>
      </c>
      <c r="G59" s="38" t="s">
        <v>155</v>
      </c>
      <c r="H59" s="38">
        <v>220</v>
      </c>
      <c r="I59" s="40">
        <v>2467</v>
      </c>
      <c r="J59" s="64">
        <f t="shared" si="0"/>
        <v>197360</v>
      </c>
      <c r="K59" s="40">
        <f t="shared" si="1"/>
        <v>197360</v>
      </c>
      <c r="L59" s="6"/>
      <c r="M59" s="6"/>
      <c r="N59" s="6"/>
    </row>
    <row r="60" spans="1:14" x14ac:dyDescent="0.25">
      <c r="A60" s="42"/>
      <c r="B60" s="42"/>
      <c r="C60" s="44" t="s">
        <v>572</v>
      </c>
      <c r="D60" s="39" t="s">
        <v>573</v>
      </c>
      <c r="E60" s="38">
        <v>2030</v>
      </c>
      <c r="F60" s="40">
        <v>15</v>
      </c>
      <c r="G60" s="38" t="s">
        <v>158</v>
      </c>
      <c r="H60" s="38">
        <v>265</v>
      </c>
      <c r="I60" s="40">
        <v>3006</v>
      </c>
      <c r="J60" s="64">
        <f t="shared" si="0"/>
        <v>240480</v>
      </c>
      <c r="K60" s="40">
        <f t="shared" si="1"/>
        <v>240480</v>
      </c>
      <c r="L60" s="6"/>
      <c r="M60" s="6"/>
      <c r="N60" s="6"/>
    </row>
    <row r="61" spans="1:14" x14ac:dyDescent="0.25">
      <c r="A61" s="42"/>
      <c r="B61" s="42"/>
      <c r="C61" s="44" t="s">
        <v>574</v>
      </c>
      <c r="D61" s="39" t="s">
        <v>575</v>
      </c>
      <c r="E61" s="38">
        <v>3540</v>
      </c>
      <c r="F61" s="40">
        <v>15</v>
      </c>
      <c r="G61" s="38" t="s">
        <v>161</v>
      </c>
      <c r="H61" s="38">
        <v>480</v>
      </c>
      <c r="I61" s="42" t="s">
        <v>349</v>
      </c>
      <c r="J61" s="64"/>
      <c r="K61" s="40"/>
      <c r="L61" s="6"/>
      <c r="M61" s="6"/>
      <c r="N61" s="6"/>
    </row>
    <row r="62" spans="1:14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64"/>
      <c r="K62" s="40"/>
      <c r="L62" s="6"/>
      <c r="M62" s="6"/>
      <c r="N62" s="6"/>
    </row>
    <row r="63" spans="1:14" x14ac:dyDescent="0.25">
      <c r="A63" s="42"/>
      <c r="B63" s="42"/>
      <c r="C63" s="42"/>
      <c r="D63" s="38"/>
      <c r="E63" s="38"/>
      <c r="F63" s="40"/>
      <c r="G63" s="42"/>
      <c r="H63" s="42"/>
      <c r="I63" s="42"/>
      <c r="J63" s="64"/>
      <c r="K63" s="40"/>
      <c r="L63" s="6"/>
      <c r="M63" s="6"/>
      <c r="N63" s="6"/>
    </row>
    <row r="64" spans="1:14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64"/>
      <c r="K64" s="40"/>
      <c r="L64" s="6"/>
      <c r="M64" s="6"/>
      <c r="N64" s="6"/>
    </row>
    <row r="65" spans="1:14" ht="25.5" x14ac:dyDescent="0.35">
      <c r="A65" s="42"/>
      <c r="B65" s="42"/>
      <c r="C65" s="50" t="s">
        <v>576</v>
      </c>
      <c r="D65" s="6"/>
      <c r="E65" s="42"/>
      <c r="F65" s="42"/>
      <c r="G65" s="42"/>
      <c r="H65" s="42"/>
      <c r="I65" s="42"/>
      <c r="J65" s="64"/>
      <c r="K65" s="40"/>
      <c r="L65" s="6"/>
      <c r="M65" s="6"/>
      <c r="N65" s="6"/>
    </row>
    <row r="66" spans="1:14" ht="22.5" x14ac:dyDescent="0.3">
      <c r="A66" s="42"/>
      <c r="B66" s="42"/>
      <c r="C66" s="86" t="s">
        <v>577</v>
      </c>
      <c r="D66" s="6"/>
      <c r="E66" s="42"/>
      <c r="F66" s="42"/>
      <c r="G66" s="42"/>
      <c r="H66" s="42"/>
      <c r="I66" s="42"/>
      <c r="J66" s="64"/>
      <c r="K66" s="40"/>
      <c r="L66" s="6"/>
      <c r="M66" s="6"/>
      <c r="N66" s="6"/>
    </row>
    <row r="67" spans="1:14" x14ac:dyDescent="0.25">
      <c r="A67" s="42"/>
      <c r="B67" s="42"/>
      <c r="C67" s="42" t="s">
        <v>530</v>
      </c>
      <c r="D67" s="6"/>
      <c r="E67" s="42"/>
      <c r="F67" s="42"/>
      <c r="G67" s="42"/>
      <c r="H67" s="42"/>
      <c r="I67" s="42"/>
      <c r="J67" s="64"/>
      <c r="K67" s="40"/>
      <c r="L67" s="6"/>
      <c r="M67" s="6"/>
      <c r="N67" s="6"/>
    </row>
    <row r="68" spans="1:14" x14ac:dyDescent="0.25">
      <c r="A68" s="42"/>
      <c r="B68" s="42"/>
      <c r="C68" s="42" t="s">
        <v>531</v>
      </c>
      <c r="D68" s="6"/>
      <c r="E68" s="42"/>
      <c r="F68" s="42"/>
      <c r="G68" s="42"/>
      <c r="H68" s="42"/>
      <c r="I68" s="42"/>
      <c r="J68" s="64"/>
      <c r="K68" s="40"/>
      <c r="L68" s="6"/>
      <c r="M68" s="6"/>
      <c r="N68" s="6"/>
    </row>
    <row r="69" spans="1:14" x14ac:dyDescent="0.25">
      <c r="A69" s="42"/>
      <c r="B69" s="42"/>
      <c r="C69" s="42" t="s">
        <v>532</v>
      </c>
      <c r="D69" s="6"/>
      <c r="E69" s="42"/>
      <c r="F69" s="42"/>
      <c r="G69" s="42"/>
      <c r="H69" s="42"/>
      <c r="I69" s="42"/>
      <c r="J69" s="64"/>
      <c r="K69" s="40"/>
      <c r="L69" s="6"/>
      <c r="M69" s="6"/>
      <c r="N69" s="6"/>
    </row>
    <row r="70" spans="1:14" x14ac:dyDescent="0.25">
      <c r="A70" s="42"/>
      <c r="B70" s="42"/>
      <c r="C70" s="42" t="s">
        <v>533</v>
      </c>
      <c r="D70" s="6"/>
      <c r="E70" s="42"/>
      <c r="F70" s="42"/>
      <c r="G70" s="42"/>
      <c r="H70" s="42"/>
      <c r="I70" s="42"/>
      <c r="J70" s="64"/>
      <c r="K70" s="40"/>
      <c r="L70" s="6"/>
      <c r="M70" s="6"/>
      <c r="N70" s="6"/>
    </row>
    <row r="71" spans="1:14" x14ac:dyDescent="0.25">
      <c r="A71" s="42"/>
      <c r="B71" s="42"/>
      <c r="C71" s="42" t="s">
        <v>175</v>
      </c>
      <c r="D71" s="6"/>
      <c r="E71" s="42"/>
      <c r="F71" s="42"/>
      <c r="G71" s="42"/>
      <c r="H71" s="42"/>
      <c r="I71" s="42"/>
      <c r="J71" s="64"/>
      <c r="K71" s="40"/>
      <c r="L71" s="6"/>
      <c r="M71" s="6"/>
      <c r="N71" s="6"/>
    </row>
    <row r="72" spans="1:14" x14ac:dyDescent="0.25">
      <c r="A72" s="42"/>
      <c r="B72" s="42"/>
      <c r="C72" s="42" t="s">
        <v>534</v>
      </c>
      <c r="D72" s="6"/>
      <c r="E72" s="42"/>
      <c r="F72" s="42"/>
      <c r="G72" s="42"/>
      <c r="H72" s="42"/>
      <c r="I72" s="42"/>
      <c r="J72" s="64"/>
      <c r="K72" s="40"/>
      <c r="L72" s="6"/>
      <c r="M72" s="6"/>
      <c r="N72" s="6"/>
    </row>
    <row r="73" spans="1:14" x14ac:dyDescent="0.25">
      <c r="A73" s="42"/>
      <c r="B73" s="42"/>
      <c r="C73" s="42" t="s">
        <v>169</v>
      </c>
      <c r="D73" s="6"/>
      <c r="E73" s="42"/>
      <c r="F73" s="42"/>
      <c r="G73" s="42"/>
      <c r="H73" s="42"/>
      <c r="I73" s="42"/>
      <c r="J73" s="64"/>
      <c r="K73" s="40"/>
      <c r="L73" s="6"/>
      <c r="M73" s="6"/>
      <c r="N73" s="6"/>
    </row>
    <row r="74" spans="1:14" x14ac:dyDescent="0.25">
      <c r="A74" s="42"/>
      <c r="B74" s="42"/>
      <c r="C74" s="42" t="s">
        <v>170</v>
      </c>
      <c r="D74" s="6"/>
      <c r="E74" s="42"/>
      <c r="F74" s="42"/>
      <c r="G74" s="42"/>
      <c r="H74" s="42"/>
      <c r="I74" s="42"/>
      <c r="J74" s="64"/>
      <c r="K74" s="40"/>
      <c r="L74" s="6"/>
      <c r="M74" s="6"/>
      <c r="N74" s="6"/>
    </row>
    <row r="75" spans="1:14" x14ac:dyDescent="0.25">
      <c r="A75" s="42"/>
      <c r="B75" s="42"/>
      <c r="C75" s="42" t="s">
        <v>171</v>
      </c>
      <c r="D75" s="6"/>
      <c r="E75" s="42"/>
      <c r="F75" s="42"/>
      <c r="G75" s="42"/>
      <c r="H75" s="42"/>
      <c r="I75" s="42"/>
      <c r="J75" s="64"/>
      <c r="K75" s="40"/>
      <c r="L75" s="6"/>
      <c r="M75" s="6"/>
      <c r="N75" s="6"/>
    </row>
    <row r="76" spans="1:14" x14ac:dyDescent="0.25">
      <c r="A76" s="42"/>
      <c r="B76" s="42"/>
      <c r="C76" s="42" t="s">
        <v>172</v>
      </c>
      <c r="D76" s="6"/>
      <c r="E76" s="42"/>
      <c r="F76" s="42"/>
      <c r="G76" s="42"/>
      <c r="H76" s="42"/>
      <c r="I76" s="42"/>
      <c r="J76" s="64"/>
      <c r="K76" s="40"/>
      <c r="L76" s="6"/>
      <c r="M76" s="6"/>
      <c r="N76" s="6"/>
    </row>
    <row r="77" spans="1:14" x14ac:dyDescent="0.25">
      <c r="A77" s="42"/>
      <c r="B77" s="42"/>
      <c r="C77" s="42" t="s">
        <v>173</v>
      </c>
      <c r="D77" s="6"/>
      <c r="E77" s="42"/>
      <c r="F77" s="42"/>
      <c r="G77" s="42"/>
      <c r="H77" s="42"/>
      <c r="I77" s="42"/>
      <c r="J77" s="64"/>
      <c r="K77" s="40"/>
      <c r="L77" s="6"/>
      <c r="M77" s="6"/>
      <c r="N77" s="6"/>
    </row>
    <row r="78" spans="1:14" x14ac:dyDescent="0.25">
      <c r="A78" s="42"/>
      <c r="B78" s="42"/>
      <c r="C78" s="42" t="s">
        <v>578</v>
      </c>
      <c r="D78" s="6"/>
      <c r="E78" s="42"/>
      <c r="F78" s="42"/>
      <c r="G78" s="42"/>
      <c r="H78" s="42"/>
      <c r="I78" s="42"/>
      <c r="J78" s="64"/>
      <c r="K78" s="40"/>
      <c r="L78" s="6"/>
      <c r="M78" s="6"/>
      <c r="N78" s="6"/>
    </row>
    <row r="79" spans="1:14" x14ac:dyDescent="0.25">
      <c r="A79" s="42"/>
      <c r="B79" s="42"/>
      <c r="C79" s="42" t="s">
        <v>535</v>
      </c>
      <c r="D79" s="6"/>
      <c r="E79" s="42"/>
      <c r="F79" s="42"/>
      <c r="G79" s="42"/>
      <c r="H79" s="42"/>
      <c r="I79" s="42"/>
      <c r="J79" s="64"/>
      <c r="K79" s="40"/>
      <c r="L79" s="6"/>
      <c r="M79" s="6"/>
      <c r="N79" s="6"/>
    </row>
    <row r="80" spans="1:14" x14ac:dyDescent="0.25">
      <c r="A80" s="42"/>
      <c r="B80" s="42"/>
      <c r="C80" s="42"/>
      <c r="D80" s="6"/>
      <c r="E80" s="42"/>
      <c r="F80" s="42"/>
      <c r="G80" s="42"/>
      <c r="H80" s="42"/>
      <c r="I80" s="42"/>
      <c r="J80" s="64"/>
      <c r="K80" s="40"/>
      <c r="L80" s="6"/>
      <c r="M80" s="6"/>
      <c r="N80" s="6"/>
    </row>
    <row r="81" spans="1:14" ht="20.25" x14ac:dyDescent="0.3">
      <c r="A81" s="42"/>
      <c r="B81" s="42"/>
      <c r="C81" s="54" t="s">
        <v>536</v>
      </c>
      <c r="D81" s="6"/>
      <c r="E81" s="42"/>
      <c r="F81" s="42"/>
      <c r="G81" s="42"/>
      <c r="H81" s="42"/>
      <c r="I81" s="42"/>
      <c r="J81" s="64"/>
      <c r="K81" s="40"/>
      <c r="L81" s="6"/>
      <c r="M81" s="6"/>
      <c r="N81" s="6"/>
    </row>
    <row r="82" spans="1:14" x14ac:dyDescent="0.25">
      <c r="A82" s="42"/>
      <c r="B82" s="42"/>
      <c r="C82" s="42"/>
      <c r="D82" s="42"/>
      <c r="E82" s="42"/>
      <c r="F82" s="42"/>
      <c r="G82" s="42"/>
      <c r="H82" s="55" t="s">
        <v>537</v>
      </c>
      <c r="I82" s="42"/>
      <c r="J82" s="64"/>
      <c r="K82" s="40"/>
      <c r="L82" s="6"/>
      <c r="M82" s="6"/>
      <c r="N82" s="6"/>
    </row>
    <row r="83" spans="1:14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64"/>
      <c r="K83" s="40"/>
      <c r="L83" s="6"/>
      <c r="M83" s="6"/>
      <c r="N83" s="6"/>
    </row>
    <row r="84" spans="1:14" x14ac:dyDescent="0.25">
      <c r="A84" s="42"/>
      <c r="B84" s="42"/>
      <c r="C84" s="43" t="s">
        <v>89</v>
      </c>
      <c r="D84" s="43" t="s">
        <v>89</v>
      </c>
      <c r="E84" s="43" t="s">
        <v>177</v>
      </c>
      <c r="F84" s="43" t="s">
        <v>559</v>
      </c>
      <c r="G84" s="43" t="s">
        <v>178</v>
      </c>
      <c r="H84" s="43" t="s">
        <v>179</v>
      </c>
      <c r="I84" s="43" t="s">
        <v>180</v>
      </c>
      <c r="J84" s="77" t="s">
        <v>130</v>
      </c>
      <c r="K84" s="89" t="s">
        <v>134</v>
      </c>
      <c r="L84" s="6"/>
      <c r="M84" s="6"/>
      <c r="N84" s="6"/>
    </row>
    <row r="85" spans="1:14" x14ac:dyDescent="0.25">
      <c r="A85" s="42"/>
      <c r="B85" s="42"/>
      <c r="C85" s="38" t="s">
        <v>579</v>
      </c>
      <c r="D85" s="39" t="s">
        <v>576</v>
      </c>
      <c r="E85" s="38">
        <v>245</v>
      </c>
      <c r="F85" s="40">
        <v>18</v>
      </c>
      <c r="G85" s="38" t="s">
        <v>580</v>
      </c>
      <c r="H85" s="38">
        <v>70</v>
      </c>
      <c r="I85" s="38">
        <v>518</v>
      </c>
      <c r="J85" s="64">
        <f t="shared" si="0"/>
        <v>41440</v>
      </c>
      <c r="K85" s="40">
        <f t="shared" si="1"/>
        <v>41440</v>
      </c>
      <c r="L85" s="6"/>
      <c r="M85" s="6"/>
      <c r="N85" s="6"/>
    </row>
    <row r="86" spans="1:14" x14ac:dyDescent="0.25">
      <c r="A86" s="42"/>
      <c r="B86" s="42"/>
      <c r="C86" s="38"/>
      <c r="D86" s="39"/>
      <c r="E86" s="38"/>
      <c r="F86" s="40"/>
      <c r="G86" s="38"/>
      <c r="H86" s="38"/>
      <c r="I86" s="38"/>
      <c r="J86" s="42"/>
      <c r="K86" s="42"/>
      <c r="L86" s="6"/>
      <c r="M86" s="6"/>
      <c r="N86" s="6"/>
    </row>
    <row r="87" spans="1:14" x14ac:dyDescent="0.25">
      <c r="A87" s="42"/>
      <c r="B87" s="42"/>
      <c r="C87" s="38"/>
      <c r="D87" s="39"/>
      <c r="E87" s="38"/>
      <c r="F87" s="40"/>
      <c r="G87" s="38"/>
      <c r="H87" s="38"/>
      <c r="I87" s="38"/>
      <c r="J87" s="42"/>
      <c r="K87" s="42"/>
      <c r="L87" s="6"/>
      <c r="M87" s="6"/>
      <c r="N87" s="6"/>
    </row>
    <row r="88" spans="1:14" x14ac:dyDescent="0.25">
      <c r="A88" s="42"/>
      <c r="B88" s="42"/>
      <c r="C88" s="38"/>
      <c r="D88" s="39"/>
      <c r="E88" s="38"/>
      <c r="F88" s="40"/>
      <c r="G88" s="38"/>
      <c r="H88" s="38"/>
      <c r="I88" s="38"/>
      <c r="J88" s="42"/>
      <c r="K88" s="42"/>
      <c r="L88" s="6"/>
      <c r="M88" s="6"/>
      <c r="N88" s="6"/>
    </row>
    <row r="89" spans="1:14" x14ac:dyDescent="0.25">
      <c r="A89" s="42"/>
      <c r="B89" s="42"/>
      <c r="C89" s="38"/>
      <c r="D89" s="39"/>
      <c r="E89" s="38"/>
      <c r="F89" s="40"/>
      <c r="G89" s="38"/>
      <c r="H89" s="38"/>
      <c r="I89" s="38"/>
      <c r="J89" s="42"/>
      <c r="K89" s="42"/>
      <c r="L89" s="6"/>
      <c r="M89" s="6"/>
      <c r="N89" s="6"/>
    </row>
    <row r="90" spans="1:14" x14ac:dyDescent="0.25">
      <c r="A90" s="42"/>
      <c r="B90" s="42"/>
      <c r="C90" s="38"/>
      <c r="D90" s="39"/>
      <c r="E90" s="38"/>
      <c r="F90" s="40"/>
      <c r="G90" s="38"/>
      <c r="H90" s="38"/>
      <c r="I90" s="38"/>
      <c r="J90" s="42"/>
      <c r="K90" s="42"/>
      <c r="L90" s="6"/>
      <c r="M90" s="6"/>
      <c r="N90" s="6"/>
    </row>
    <row r="91" spans="1:14" x14ac:dyDescent="0.25">
      <c r="A91" s="42"/>
      <c r="B91" s="42"/>
      <c r="C91" s="38"/>
      <c r="D91" s="39"/>
      <c r="E91" s="38"/>
      <c r="F91" s="40"/>
      <c r="G91" s="38"/>
      <c r="H91" s="38"/>
      <c r="I91" s="38"/>
      <c r="J91" s="42"/>
      <c r="K91" s="42"/>
      <c r="L91" s="6"/>
      <c r="M91" s="6"/>
      <c r="N91" s="6"/>
    </row>
    <row r="92" spans="1:14" x14ac:dyDescent="0.25">
      <c r="A92" s="42"/>
      <c r="B92" s="42"/>
      <c r="C92" s="38"/>
      <c r="D92" s="39"/>
      <c r="E92" s="38"/>
      <c r="F92" s="40"/>
      <c r="G92" s="38"/>
      <c r="H92" s="38"/>
      <c r="I92" s="38"/>
      <c r="J92" s="42"/>
      <c r="K92" s="42"/>
      <c r="L92" s="6"/>
      <c r="M92" s="6"/>
      <c r="N92" s="6"/>
    </row>
    <row r="93" spans="1:14" x14ac:dyDescent="0.25">
      <c r="A93" s="42"/>
      <c r="B93" s="42"/>
      <c r="C93" s="38"/>
      <c r="D93" s="39"/>
      <c r="E93" s="38"/>
      <c r="F93" s="40"/>
      <c r="G93" s="38"/>
      <c r="H93" s="38"/>
      <c r="I93" s="38"/>
      <c r="J93" s="42"/>
      <c r="K93" s="42"/>
      <c r="L93" s="6"/>
      <c r="M93" s="6"/>
      <c r="N93" s="6"/>
    </row>
    <row r="94" spans="1:14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6"/>
      <c r="M94" s="6"/>
      <c r="N94" s="6"/>
    </row>
    <row r="95" spans="1:14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6"/>
      <c r="M95" s="6"/>
      <c r="N95" s="6"/>
    </row>
    <row r="96" spans="1:14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6"/>
      <c r="M96" s="6"/>
      <c r="N96" s="6"/>
    </row>
    <row r="97" spans="1:14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6"/>
      <c r="M97" s="6"/>
      <c r="N97" s="6"/>
    </row>
    <row r="98" spans="1:14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6"/>
      <c r="M98" s="6"/>
      <c r="N98" s="6"/>
    </row>
    <row r="99" spans="1:14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6"/>
      <c r="M99" s="6"/>
      <c r="N99" s="6"/>
    </row>
    <row r="100" spans="1:14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6"/>
      <c r="M100" s="6"/>
      <c r="N100" s="6"/>
    </row>
    <row r="101" spans="1:14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6"/>
      <c r="M101" s="6"/>
      <c r="N101" s="6"/>
    </row>
    <row r="102" spans="1:14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6"/>
      <c r="M102" s="6"/>
      <c r="N102" s="6"/>
    </row>
    <row r="103" spans="1:14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6"/>
      <c r="M103" s="6"/>
      <c r="N103" s="6"/>
    </row>
    <row r="104" spans="1:14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6"/>
      <c r="M104" s="6"/>
      <c r="N104" s="6"/>
    </row>
    <row r="105" spans="1:14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6"/>
      <c r="M105" s="6"/>
      <c r="N105" s="6"/>
    </row>
    <row r="106" spans="1:14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6"/>
      <c r="M106" s="6"/>
      <c r="N106" s="6"/>
    </row>
    <row r="107" spans="1:14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6"/>
      <c r="M107" s="6"/>
      <c r="N107" s="6"/>
    </row>
  </sheetData>
  <mergeCells count="1">
    <mergeCell ref="G2:I2"/>
  </mergeCells>
  <hyperlinks>
    <hyperlink ref="D2" r:id="rId1"/>
  </hyperlinks>
  <pageMargins left="0.7" right="0.7" top="0.75" bottom="0.75" header="0.3" footer="0.3"/>
  <pageSetup paperSize="9" orientation="landscape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73"/>
  <sheetViews>
    <sheetView zoomScale="70" zoomScaleNormal="70" workbookViewId="0">
      <selection activeCell="P14" sqref="P14"/>
    </sheetView>
  </sheetViews>
  <sheetFormatPr defaultRowHeight="15" x14ac:dyDescent="0.25"/>
  <cols>
    <col min="1" max="1" width="20.85546875" customWidth="1"/>
    <col min="4" max="4" width="22" customWidth="1"/>
    <col min="6" max="6" width="17.5703125" customWidth="1"/>
    <col min="7" max="7" width="22.7109375" customWidth="1"/>
    <col min="8" max="8" width="10.7109375" customWidth="1"/>
    <col min="9" max="9" width="7.140625" customWidth="1"/>
    <col min="10" max="10" width="11.28515625" customWidth="1"/>
    <col min="11" max="11" width="16.5703125" customWidth="1"/>
    <col min="12" max="12" width="16.140625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8.75" x14ac:dyDescent="0.3">
      <c r="A2" s="42"/>
      <c r="B2" s="42"/>
      <c r="C2" s="42"/>
      <c r="D2" s="42"/>
      <c r="E2" s="42"/>
      <c r="F2" s="42"/>
      <c r="G2" s="106" t="s">
        <v>582</v>
      </c>
      <c r="H2" s="25"/>
      <c r="I2" s="7"/>
      <c r="J2" s="111" t="s">
        <v>583</v>
      </c>
      <c r="K2" s="111"/>
      <c r="L2" s="111"/>
      <c r="M2" s="42"/>
    </row>
    <row r="3" spans="1:13" ht="25.5" x14ac:dyDescent="0.35">
      <c r="A3" s="42"/>
      <c r="B3" s="42"/>
      <c r="C3" s="50" t="s">
        <v>422</v>
      </c>
      <c r="D3" s="50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42"/>
      <c r="B4" s="42"/>
      <c r="C4" s="42" t="s">
        <v>423</v>
      </c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2"/>
      <c r="B5" s="42"/>
      <c r="C5" s="42" t="s">
        <v>424</v>
      </c>
      <c r="D5" s="42"/>
      <c r="E5" s="42"/>
      <c r="F5" s="42"/>
      <c r="G5" s="42" t="s">
        <v>425</v>
      </c>
      <c r="H5" s="42"/>
      <c r="I5" s="42"/>
      <c r="J5" s="42"/>
      <c r="K5" s="42"/>
      <c r="L5" s="42"/>
      <c r="M5" s="42"/>
    </row>
    <row r="6" spans="1:13" x14ac:dyDescent="0.25">
      <c r="A6" s="42"/>
      <c r="B6" s="42"/>
      <c r="C6" s="42" t="s">
        <v>426</v>
      </c>
      <c r="D6" s="42"/>
      <c r="E6" s="42"/>
      <c r="F6" s="42"/>
      <c r="G6" s="42" t="s">
        <v>427</v>
      </c>
      <c r="H6" s="42"/>
      <c r="I6" s="42"/>
      <c r="J6" s="42"/>
      <c r="K6" s="42"/>
      <c r="L6" s="42"/>
      <c r="M6" s="42"/>
    </row>
    <row r="7" spans="1:13" x14ac:dyDescent="0.25">
      <c r="A7" s="42"/>
      <c r="B7" s="42"/>
      <c r="C7" s="42" t="s">
        <v>428</v>
      </c>
      <c r="D7" s="42"/>
      <c r="E7" s="42"/>
      <c r="F7" s="42"/>
      <c r="G7" s="42" t="s">
        <v>429</v>
      </c>
      <c r="H7" s="42"/>
      <c r="I7" s="42"/>
      <c r="J7" s="42"/>
      <c r="K7" s="42"/>
      <c r="L7" s="42"/>
      <c r="M7" s="42"/>
    </row>
    <row r="8" spans="1:13" x14ac:dyDescent="0.25">
      <c r="A8" s="42"/>
      <c r="B8" s="42"/>
      <c r="C8" s="42" t="s">
        <v>430</v>
      </c>
      <c r="D8" s="42"/>
      <c r="E8" s="42"/>
      <c r="F8" s="42"/>
      <c r="G8" s="42" t="s">
        <v>431</v>
      </c>
      <c r="H8" s="42"/>
      <c r="I8" s="42"/>
      <c r="J8" s="42"/>
      <c r="K8" s="42"/>
      <c r="L8" s="42"/>
      <c r="M8" s="42"/>
    </row>
    <row r="9" spans="1:13" ht="15.75" thickBot="1" x14ac:dyDescent="0.3">
      <c r="A9" s="42"/>
      <c r="B9" s="42"/>
      <c r="C9" s="67" t="s">
        <v>447</v>
      </c>
      <c r="D9" s="67"/>
      <c r="E9" s="67"/>
      <c r="F9" s="67"/>
      <c r="G9" s="55" t="s">
        <v>432</v>
      </c>
      <c r="H9" s="55"/>
      <c r="I9" s="42"/>
      <c r="J9" s="42"/>
      <c r="K9" s="41" t="s">
        <v>133</v>
      </c>
      <c r="L9" s="41" t="s">
        <v>131</v>
      </c>
      <c r="M9" s="42"/>
    </row>
    <row r="10" spans="1:13" ht="19.5" thickBot="1" x14ac:dyDescent="0.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84">
        <v>80</v>
      </c>
      <c r="L10" s="31">
        <v>0</v>
      </c>
      <c r="M10" s="42"/>
    </row>
    <row r="11" spans="1:13" x14ac:dyDescent="0.25">
      <c r="A11" s="42"/>
      <c r="B11" s="42"/>
      <c r="C11" s="43" t="s">
        <v>89</v>
      </c>
      <c r="D11" s="43" t="s">
        <v>85</v>
      </c>
      <c r="E11" s="43" t="s">
        <v>177</v>
      </c>
      <c r="F11" s="43" t="s">
        <v>433</v>
      </c>
      <c r="G11" s="43" t="s">
        <v>434</v>
      </c>
      <c r="H11" s="43" t="s">
        <v>178</v>
      </c>
      <c r="I11" s="43" t="s">
        <v>179</v>
      </c>
      <c r="J11" s="43" t="s">
        <v>180</v>
      </c>
      <c r="K11" s="77" t="s">
        <v>130</v>
      </c>
      <c r="L11" s="78" t="s">
        <v>134</v>
      </c>
      <c r="M11" s="42"/>
    </row>
    <row r="12" spans="1:13" x14ac:dyDescent="0.25">
      <c r="A12" s="42"/>
      <c r="B12" s="42"/>
      <c r="C12" s="68" t="s">
        <v>435</v>
      </c>
      <c r="D12" s="69" t="s">
        <v>436</v>
      </c>
      <c r="E12" s="68">
        <v>157</v>
      </c>
      <c r="F12" s="68">
        <v>25</v>
      </c>
      <c r="G12" s="68">
        <v>0.8</v>
      </c>
      <c r="H12" s="68" t="s">
        <v>437</v>
      </c>
      <c r="I12" s="68">
        <v>49</v>
      </c>
      <c r="J12" s="93">
        <v>1065</v>
      </c>
      <c r="K12" s="64">
        <f>J12*$K$10</f>
        <v>85200</v>
      </c>
      <c r="L12" s="40">
        <f>((100-$L$10)/100)*K12</f>
        <v>85200</v>
      </c>
      <c r="M12" s="42"/>
    </row>
    <row r="13" spans="1:13" x14ac:dyDescent="0.25">
      <c r="A13" s="42"/>
      <c r="B13" s="42"/>
      <c r="C13" s="68" t="s">
        <v>438</v>
      </c>
      <c r="D13" s="69" t="s">
        <v>439</v>
      </c>
      <c r="E13" s="68">
        <v>211</v>
      </c>
      <c r="F13" s="68">
        <v>31</v>
      </c>
      <c r="G13" s="68">
        <v>1</v>
      </c>
      <c r="H13" s="68" t="s">
        <v>440</v>
      </c>
      <c r="I13" s="68">
        <v>56</v>
      </c>
      <c r="J13" s="93">
        <v>1240</v>
      </c>
      <c r="K13" s="64">
        <f t="shared" ref="K13:K61" si="0">J13*$K$10</f>
        <v>99200</v>
      </c>
      <c r="L13" s="40">
        <f t="shared" ref="L13:L61" si="1">((100-$L$10)/100)*K13</f>
        <v>99200</v>
      </c>
      <c r="M13" s="42"/>
    </row>
    <row r="14" spans="1:13" x14ac:dyDescent="0.25">
      <c r="A14" s="42"/>
      <c r="B14" s="42"/>
      <c r="C14" s="68" t="s">
        <v>441</v>
      </c>
      <c r="D14" s="69" t="s">
        <v>442</v>
      </c>
      <c r="E14" s="68">
        <v>280</v>
      </c>
      <c r="F14" s="68">
        <v>47</v>
      </c>
      <c r="G14" s="68">
        <v>1.5</v>
      </c>
      <c r="H14" s="68" t="s">
        <v>443</v>
      </c>
      <c r="I14" s="68">
        <v>69</v>
      </c>
      <c r="J14" s="93">
        <v>1457</v>
      </c>
      <c r="K14" s="64">
        <f t="shared" si="0"/>
        <v>116560</v>
      </c>
      <c r="L14" s="40">
        <f t="shared" si="1"/>
        <v>116560</v>
      </c>
      <c r="M14" s="42"/>
    </row>
    <row r="15" spans="1:13" x14ac:dyDescent="0.25">
      <c r="A15" s="42"/>
      <c r="B15" s="42"/>
      <c r="C15" s="68" t="s">
        <v>444</v>
      </c>
      <c r="D15" s="69" t="s">
        <v>445</v>
      </c>
      <c r="E15" s="68">
        <v>480</v>
      </c>
      <c r="F15" s="68">
        <v>62</v>
      </c>
      <c r="G15" s="68">
        <v>2</v>
      </c>
      <c r="H15" s="68" t="s">
        <v>446</v>
      </c>
      <c r="I15" s="68">
        <v>92</v>
      </c>
      <c r="J15" s="93">
        <v>1910</v>
      </c>
      <c r="K15" s="64">
        <f t="shared" si="0"/>
        <v>152800</v>
      </c>
      <c r="L15" s="40">
        <f t="shared" si="1"/>
        <v>152800</v>
      </c>
      <c r="M15" s="42"/>
    </row>
    <row r="16" spans="1:13" x14ac:dyDescent="0.25">
      <c r="A16" s="42"/>
      <c r="B16" s="42"/>
      <c r="C16" s="68" t="s">
        <v>448</v>
      </c>
      <c r="D16" s="69" t="s">
        <v>449</v>
      </c>
      <c r="E16" s="68">
        <v>690</v>
      </c>
      <c r="F16" s="68">
        <v>62</v>
      </c>
      <c r="G16" s="68">
        <v>2</v>
      </c>
      <c r="H16" s="68" t="s">
        <v>146</v>
      </c>
      <c r="I16" s="68">
        <v>108</v>
      </c>
      <c r="J16" s="94">
        <v>2517</v>
      </c>
      <c r="K16" s="64">
        <f t="shared" si="0"/>
        <v>201360</v>
      </c>
      <c r="L16" s="40">
        <f t="shared" si="1"/>
        <v>201360</v>
      </c>
      <c r="M16" s="42"/>
    </row>
    <row r="17" spans="1:13" x14ac:dyDescent="0.25">
      <c r="A17" s="42"/>
      <c r="B17" s="42"/>
      <c r="C17" s="68" t="s">
        <v>450</v>
      </c>
      <c r="D17" s="69" t="s">
        <v>451</v>
      </c>
      <c r="E17" s="68">
        <v>980</v>
      </c>
      <c r="F17" s="68">
        <v>74</v>
      </c>
      <c r="G17" s="68">
        <v>2.4</v>
      </c>
      <c r="H17" s="68" t="s">
        <v>452</v>
      </c>
      <c r="I17" s="68">
        <v>136</v>
      </c>
      <c r="J17" s="94">
        <v>2818</v>
      </c>
      <c r="K17" s="64">
        <f t="shared" si="0"/>
        <v>225440</v>
      </c>
      <c r="L17" s="40">
        <f t="shared" si="1"/>
        <v>225440</v>
      </c>
      <c r="M17" s="42"/>
    </row>
    <row r="18" spans="1:13" x14ac:dyDescent="0.25">
      <c r="A18" s="42"/>
      <c r="B18" s="42"/>
      <c r="C18" s="68" t="s">
        <v>453</v>
      </c>
      <c r="D18" s="69" t="s">
        <v>454</v>
      </c>
      <c r="E18" s="68">
        <v>1200</v>
      </c>
      <c r="F18" s="68">
        <v>87</v>
      </c>
      <c r="G18" s="68">
        <v>2.8</v>
      </c>
      <c r="H18" s="68" t="s">
        <v>152</v>
      </c>
      <c r="I18" s="68">
        <v>179</v>
      </c>
      <c r="J18" s="94">
        <v>3437</v>
      </c>
      <c r="K18" s="64">
        <f t="shared" si="0"/>
        <v>274960</v>
      </c>
      <c r="L18" s="40">
        <f t="shared" si="1"/>
        <v>274960</v>
      </c>
      <c r="M18" s="42"/>
    </row>
    <row r="19" spans="1:13" x14ac:dyDescent="0.25">
      <c r="A19" s="42"/>
      <c r="B19" s="42"/>
      <c r="C19" s="68" t="s">
        <v>455</v>
      </c>
      <c r="D19" s="69" t="s">
        <v>456</v>
      </c>
      <c r="E19" s="68">
        <v>1525</v>
      </c>
      <c r="F19" s="68">
        <v>118</v>
      </c>
      <c r="G19" s="68">
        <v>3.8</v>
      </c>
      <c r="H19" s="68" t="s">
        <v>457</v>
      </c>
      <c r="I19" s="68">
        <v>206</v>
      </c>
      <c r="J19" s="94">
        <v>4197</v>
      </c>
      <c r="K19" s="64">
        <f t="shared" si="0"/>
        <v>335760</v>
      </c>
      <c r="L19" s="40">
        <f t="shared" si="1"/>
        <v>335760</v>
      </c>
      <c r="M19" s="42"/>
    </row>
    <row r="20" spans="1:13" x14ac:dyDescent="0.25">
      <c r="A20" s="42"/>
      <c r="B20" s="42"/>
      <c r="C20" s="68" t="s">
        <v>458</v>
      </c>
      <c r="D20" s="69" t="s">
        <v>459</v>
      </c>
      <c r="E20" s="68">
        <v>1980</v>
      </c>
      <c r="F20" s="68">
        <v>180</v>
      </c>
      <c r="G20" s="68">
        <v>5.8</v>
      </c>
      <c r="H20" s="68" t="s">
        <v>158</v>
      </c>
      <c r="I20" s="68">
        <v>256</v>
      </c>
      <c r="J20" s="94">
        <v>5631</v>
      </c>
      <c r="K20" s="64">
        <f t="shared" si="0"/>
        <v>450480</v>
      </c>
      <c r="L20" s="40">
        <f t="shared" si="1"/>
        <v>450480</v>
      </c>
      <c r="M20" s="42"/>
    </row>
    <row r="21" spans="1:13" x14ac:dyDescent="0.25">
      <c r="A21" s="42"/>
      <c r="B21" s="42"/>
      <c r="C21" s="68" t="s">
        <v>460</v>
      </c>
      <c r="D21" s="69" t="s">
        <v>461</v>
      </c>
      <c r="E21" s="68">
        <v>3530</v>
      </c>
      <c r="F21" s="68">
        <v>180</v>
      </c>
      <c r="G21" s="68">
        <v>5.8</v>
      </c>
      <c r="H21" s="68" t="s">
        <v>462</v>
      </c>
      <c r="I21" s="68">
        <v>460</v>
      </c>
      <c r="J21" s="95" t="s">
        <v>349</v>
      </c>
      <c r="K21" s="64"/>
      <c r="L21" s="40"/>
      <c r="M21" s="42"/>
    </row>
    <row r="22" spans="1:13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64"/>
      <c r="L22" s="40"/>
      <c r="M22" s="42"/>
    </row>
    <row r="23" spans="1:13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64"/>
      <c r="L23" s="40"/>
      <c r="M23" s="42"/>
    </row>
    <row r="24" spans="1:13" ht="25.5" x14ac:dyDescent="0.35">
      <c r="A24" s="42"/>
      <c r="B24" s="42"/>
      <c r="C24" s="70" t="s">
        <v>463</v>
      </c>
      <c r="D24" s="70"/>
      <c r="E24" s="42"/>
      <c r="F24" s="42"/>
      <c r="G24" s="42"/>
      <c r="H24" s="42"/>
      <c r="I24" s="42"/>
      <c r="J24" s="42"/>
      <c r="K24" s="64"/>
      <c r="L24" s="40"/>
      <c r="M24" s="42"/>
    </row>
    <row r="25" spans="1:13" x14ac:dyDescent="0.25">
      <c r="A25" s="42"/>
      <c r="B25" s="42"/>
      <c r="C25" s="67" t="s">
        <v>464</v>
      </c>
      <c r="D25" s="67"/>
      <c r="E25" s="42"/>
      <c r="F25" s="42"/>
      <c r="G25" s="42"/>
      <c r="H25" s="42"/>
      <c r="I25" s="42"/>
      <c r="J25" s="42"/>
      <c r="K25" s="64"/>
      <c r="L25" s="40"/>
      <c r="M25" s="42"/>
    </row>
    <row r="26" spans="1:13" x14ac:dyDescent="0.25">
      <c r="A26" s="42"/>
      <c r="B26" s="42"/>
      <c r="C26" s="67" t="s">
        <v>424</v>
      </c>
      <c r="D26" s="67"/>
      <c r="E26" s="42"/>
      <c r="F26" s="42"/>
      <c r="G26" s="42"/>
      <c r="H26" s="63" t="s">
        <v>465</v>
      </c>
      <c r="I26" s="42"/>
      <c r="J26" s="42"/>
      <c r="K26" s="64"/>
      <c r="L26" s="40"/>
      <c r="M26" s="42"/>
    </row>
    <row r="27" spans="1:13" x14ac:dyDescent="0.25">
      <c r="A27" s="42"/>
      <c r="B27" s="42"/>
      <c r="C27" s="67" t="s">
        <v>466</v>
      </c>
      <c r="D27" s="67"/>
      <c r="E27" s="42"/>
      <c r="F27" s="42"/>
      <c r="G27" s="42"/>
      <c r="H27" s="42" t="s">
        <v>467</v>
      </c>
      <c r="I27" s="42"/>
      <c r="J27" s="42"/>
      <c r="K27" s="64"/>
      <c r="L27" s="40"/>
      <c r="M27" s="42"/>
    </row>
    <row r="28" spans="1:13" x14ac:dyDescent="0.25">
      <c r="A28" s="42"/>
      <c r="B28" s="42"/>
      <c r="C28" s="67" t="s">
        <v>428</v>
      </c>
      <c r="D28" s="67"/>
      <c r="E28" s="42"/>
      <c r="F28" s="42"/>
      <c r="G28" s="42"/>
      <c r="H28" s="42" t="s">
        <v>429</v>
      </c>
      <c r="I28" s="42"/>
      <c r="J28" s="42"/>
      <c r="K28" s="64"/>
      <c r="L28" s="40"/>
      <c r="M28" s="42"/>
    </row>
    <row r="29" spans="1:13" x14ac:dyDescent="0.25">
      <c r="A29" s="42"/>
      <c r="B29" s="42"/>
      <c r="C29" s="67" t="s">
        <v>430</v>
      </c>
      <c r="D29" s="67"/>
      <c r="E29" s="42"/>
      <c r="F29" s="42"/>
      <c r="G29" s="42"/>
      <c r="H29" s="42" t="s">
        <v>431</v>
      </c>
      <c r="I29" s="42"/>
      <c r="J29" s="42"/>
      <c r="K29" s="64"/>
      <c r="L29" s="40"/>
      <c r="M29" s="42"/>
    </row>
    <row r="30" spans="1:13" x14ac:dyDescent="0.25">
      <c r="A30" s="42"/>
      <c r="B30" s="42"/>
      <c r="C30" s="67" t="s">
        <v>527</v>
      </c>
      <c r="D30" s="67"/>
      <c r="E30" s="67"/>
      <c r="F30" s="67"/>
      <c r="G30" s="67"/>
      <c r="H30" s="55" t="s">
        <v>432</v>
      </c>
      <c r="I30" s="42"/>
      <c r="J30" s="42"/>
      <c r="K30" s="64"/>
      <c r="L30" s="40"/>
      <c r="M30" s="42"/>
    </row>
    <row r="31" spans="1:13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64"/>
      <c r="L31" s="40"/>
      <c r="M31" s="42"/>
    </row>
    <row r="32" spans="1:13" x14ac:dyDescent="0.25">
      <c r="A32" s="42"/>
      <c r="B32" s="42"/>
      <c r="C32" s="43" t="s">
        <v>89</v>
      </c>
      <c r="D32" s="43" t="s">
        <v>85</v>
      </c>
      <c r="E32" s="43" t="s">
        <v>177</v>
      </c>
      <c r="F32" s="43" t="s">
        <v>433</v>
      </c>
      <c r="G32" s="43" t="s">
        <v>434</v>
      </c>
      <c r="H32" s="43" t="s">
        <v>178</v>
      </c>
      <c r="I32" s="43" t="s">
        <v>179</v>
      </c>
      <c r="J32" s="43" t="s">
        <v>180</v>
      </c>
      <c r="K32" s="77" t="s">
        <v>130</v>
      </c>
      <c r="L32" s="78" t="s">
        <v>134</v>
      </c>
      <c r="M32" s="42"/>
    </row>
    <row r="33" spans="1:13" x14ac:dyDescent="0.25">
      <c r="A33" s="42"/>
      <c r="B33" s="42"/>
      <c r="C33" s="71"/>
      <c r="D33" s="71"/>
      <c r="E33" s="71"/>
      <c r="F33" s="72" t="s">
        <v>468</v>
      </c>
      <c r="G33" s="71"/>
      <c r="H33" s="71"/>
      <c r="I33" s="71"/>
      <c r="J33" s="71"/>
      <c r="K33" s="43"/>
      <c r="L33" s="85"/>
      <c r="M33" s="42"/>
    </row>
    <row r="34" spans="1:13" x14ac:dyDescent="0.25">
      <c r="A34" s="42"/>
      <c r="B34" s="42"/>
      <c r="C34" s="68" t="s">
        <v>469</v>
      </c>
      <c r="D34" s="69" t="s">
        <v>470</v>
      </c>
      <c r="E34" s="68">
        <v>211</v>
      </c>
      <c r="F34" s="68" t="s">
        <v>471</v>
      </c>
      <c r="G34" s="68" t="s">
        <v>472</v>
      </c>
      <c r="H34" s="68" t="s">
        <v>440</v>
      </c>
      <c r="I34" s="68">
        <v>58</v>
      </c>
      <c r="J34" s="96">
        <v>1380</v>
      </c>
      <c r="K34" s="64">
        <f t="shared" si="0"/>
        <v>110400</v>
      </c>
      <c r="L34" s="40">
        <f t="shared" si="1"/>
        <v>110400</v>
      </c>
      <c r="M34" s="42"/>
    </row>
    <row r="35" spans="1:13" x14ac:dyDescent="0.25">
      <c r="A35" s="42"/>
      <c r="B35" s="42"/>
      <c r="C35" s="68" t="s">
        <v>473</v>
      </c>
      <c r="D35" s="69" t="s">
        <v>474</v>
      </c>
      <c r="E35" s="68">
        <v>280</v>
      </c>
      <c r="F35" s="68" t="s">
        <v>475</v>
      </c>
      <c r="G35" s="68" t="s">
        <v>476</v>
      </c>
      <c r="H35" s="68" t="s">
        <v>443</v>
      </c>
      <c r="I35" s="68">
        <v>72</v>
      </c>
      <c r="J35" s="96">
        <v>1670</v>
      </c>
      <c r="K35" s="64">
        <f t="shared" si="0"/>
        <v>133600</v>
      </c>
      <c r="L35" s="40">
        <f t="shared" si="1"/>
        <v>133600</v>
      </c>
      <c r="M35" s="42"/>
    </row>
    <row r="36" spans="1:13" x14ac:dyDescent="0.25">
      <c r="A36" s="42"/>
      <c r="B36" s="42"/>
      <c r="C36" s="68" t="s">
        <v>477</v>
      </c>
      <c r="D36" s="69" t="s">
        <v>478</v>
      </c>
      <c r="E36" s="68">
        <v>480</v>
      </c>
      <c r="F36" s="68" t="s">
        <v>479</v>
      </c>
      <c r="G36" s="68" t="s">
        <v>480</v>
      </c>
      <c r="H36" s="68" t="s">
        <v>446</v>
      </c>
      <c r="I36" s="68">
        <v>95</v>
      </c>
      <c r="J36" s="96">
        <v>2080</v>
      </c>
      <c r="K36" s="64">
        <f t="shared" si="0"/>
        <v>166400</v>
      </c>
      <c r="L36" s="40">
        <f t="shared" si="1"/>
        <v>166400</v>
      </c>
      <c r="M36" s="42"/>
    </row>
    <row r="37" spans="1:13" x14ac:dyDescent="0.25">
      <c r="A37" s="42"/>
      <c r="B37" s="42"/>
      <c r="C37" s="68" t="s">
        <v>481</v>
      </c>
      <c r="D37" s="69" t="s">
        <v>482</v>
      </c>
      <c r="E37" s="68">
        <v>690</v>
      </c>
      <c r="F37" s="68" t="s">
        <v>483</v>
      </c>
      <c r="G37" s="68" t="s">
        <v>484</v>
      </c>
      <c r="H37" s="68" t="s">
        <v>146</v>
      </c>
      <c r="I37" s="68">
        <v>111</v>
      </c>
      <c r="J37" s="96">
        <v>2655</v>
      </c>
      <c r="K37" s="64">
        <f t="shared" si="0"/>
        <v>212400</v>
      </c>
      <c r="L37" s="40">
        <f t="shared" si="1"/>
        <v>212400</v>
      </c>
      <c r="M37" s="42"/>
    </row>
    <row r="38" spans="1:13" x14ac:dyDescent="0.25">
      <c r="A38" s="42"/>
      <c r="B38" s="42"/>
      <c r="C38" s="68" t="s">
        <v>485</v>
      </c>
      <c r="D38" s="69" t="s">
        <v>486</v>
      </c>
      <c r="E38" s="68">
        <v>980</v>
      </c>
      <c r="F38" s="68" t="s">
        <v>487</v>
      </c>
      <c r="G38" s="68" t="s">
        <v>488</v>
      </c>
      <c r="H38" s="68" t="s">
        <v>452</v>
      </c>
      <c r="I38" s="68">
        <v>143</v>
      </c>
      <c r="J38" s="96">
        <v>2955</v>
      </c>
      <c r="K38" s="64">
        <f t="shared" si="0"/>
        <v>236400</v>
      </c>
      <c r="L38" s="40">
        <f t="shared" si="1"/>
        <v>236400</v>
      </c>
      <c r="M38" s="42"/>
    </row>
    <row r="39" spans="1:13" x14ac:dyDescent="0.25">
      <c r="A39" s="42"/>
      <c r="B39" s="42"/>
      <c r="C39" s="68" t="s">
        <v>489</v>
      </c>
      <c r="D39" s="69" t="s">
        <v>490</v>
      </c>
      <c r="E39" s="68">
        <v>1200</v>
      </c>
      <c r="F39" s="68" t="s">
        <v>491</v>
      </c>
      <c r="G39" s="68" t="s">
        <v>492</v>
      </c>
      <c r="H39" s="68" t="s">
        <v>152</v>
      </c>
      <c r="I39" s="68">
        <v>186</v>
      </c>
      <c r="J39" s="96">
        <v>3880</v>
      </c>
      <c r="K39" s="64">
        <f t="shared" si="0"/>
        <v>310400</v>
      </c>
      <c r="L39" s="40">
        <f t="shared" si="1"/>
        <v>310400</v>
      </c>
      <c r="M39" s="42"/>
    </row>
    <row r="40" spans="1:13" x14ac:dyDescent="0.25">
      <c r="A40" s="42"/>
      <c r="B40" s="42"/>
      <c r="C40" s="68" t="s">
        <v>493</v>
      </c>
      <c r="D40" s="69" t="s">
        <v>494</v>
      </c>
      <c r="E40" s="68">
        <v>1525</v>
      </c>
      <c r="F40" s="68" t="s">
        <v>495</v>
      </c>
      <c r="G40" s="68" t="s">
        <v>496</v>
      </c>
      <c r="H40" s="68" t="s">
        <v>457</v>
      </c>
      <c r="I40" s="68">
        <v>213</v>
      </c>
      <c r="J40" s="96">
        <v>4695</v>
      </c>
      <c r="K40" s="64">
        <f t="shared" si="0"/>
        <v>375600</v>
      </c>
      <c r="L40" s="40">
        <f t="shared" si="1"/>
        <v>375600</v>
      </c>
      <c r="M40" s="42"/>
    </row>
    <row r="41" spans="1:13" x14ac:dyDescent="0.25">
      <c r="A41" s="42"/>
      <c r="B41" s="42"/>
      <c r="C41" s="68" t="s">
        <v>497</v>
      </c>
      <c r="D41" s="69" t="s">
        <v>498</v>
      </c>
      <c r="E41" s="68">
        <v>1980</v>
      </c>
      <c r="F41" s="68" t="s">
        <v>499</v>
      </c>
      <c r="G41" s="68" t="s">
        <v>500</v>
      </c>
      <c r="H41" s="68" t="s">
        <v>158</v>
      </c>
      <c r="I41" s="68">
        <v>261</v>
      </c>
      <c r="J41" s="96">
        <v>6147</v>
      </c>
      <c r="K41" s="64">
        <f t="shared" si="0"/>
        <v>491760</v>
      </c>
      <c r="L41" s="40">
        <f t="shared" si="1"/>
        <v>491760</v>
      </c>
      <c r="M41" s="42"/>
    </row>
    <row r="42" spans="1:13" x14ac:dyDescent="0.25">
      <c r="A42" s="42"/>
      <c r="B42" s="42"/>
      <c r="C42" s="68" t="s">
        <v>501</v>
      </c>
      <c r="D42" s="69" t="s">
        <v>502</v>
      </c>
      <c r="E42" s="68">
        <v>3530</v>
      </c>
      <c r="F42" s="68" t="s">
        <v>499</v>
      </c>
      <c r="G42" s="68" t="s">
        <v>500</v>
      </c>
      <c r="H42" s="68" t="s">
        <v>462</v>
      </c>
      <c r="I42" s="68">
        <v>480</v>
      </c>
      <c r="J42" s="97" t="s">
        <v>349</v>
      </c>
      <c r="K42" s="64"/>
      <c r="L42" s="40"/>
      <c r="M42" s="42"/>
    </row>
    <row r="43" spans="1:13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64"/>
      <c r="L43" s="40"/>
      <c r="M43" s="42"/>
    </row>
    <row r="44" spans="1:13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64"/>
      <c r="L44" s="40"/>
      <c r="M44" s="42"/>
    </row>
    <row r="45" spans="1:13" ht="25.5" x14ac:dyDescent="0.35">
      <c r="A45" s="42"/>
      <c r="B45" s="42"/>
      <c r="C45" s="50" t="s">
        <v>503</v>
      </c>
      <c r="D45" s="6"/>
      <c r="E45" s="42"/>
      <c r="F45" s="42"/>
      <c r="G45" s="42"/>
      <c r="H45" s="42"/>
      <c r="I45" s="42"/>
      <c r="J45" s="42"/>
      <c r="K45" s="64"/>
      <c r="L45" s="40"/>
      <c r="M45" s="42"/>
    </row>
    <row r="46" spans="1:13" x14ac:dyDescent="0.25">
      <c r="A46" s="42"/>
      <c r="B46" s="42"/>
      <c r="C46" s="42" t="s">
        <v>504</v>
      </c>
      <c r="D46" s="6"/>
      <c r="E46" s="42"/>
      <c r="F46" s="42"/>
      <c r="G46" s="42"/>
      <c r="H46" s="42"/>
      <c r="I46" s="42"/>
      <c r="J46" s="42"/>
      <c r="K46" s="64"/>
      <c r="L46" s="40"/>
      <c r="M46" s="42"/>
    </row>
    <row r="47" spans="1:13" x14ac:dyDescent="0.25">
      <c r="A47" s="42"/>
      <c r="B47" s="42"/>
      <c r="C47" s="42" t="s">
        <v>424</v>
      </c>
      <c r="D47" s="6"/>
      <c r="E47" s="42"/>
      <c r="F47" s="42"/>
      <c r="G47" s="42"/>
      <c r="I47" s="42"/>
      <c r="J47" s="42"/>
      <c r="K47" s="64"/>
      <c r="L47" s="40"/>
      <c r="M47" s="42"/>
    </row>
    <row r="48" spans="1:13" x14ac:dyDescent="0.25">
      <c r="A48" s="42"/>
      <c r="B48" s="42"/>
      <c r="C48" s="42" t="s">
        <v>466</v>
      </c>
      <c r="D48" s="6"/>
      <c r="E48" s="42"/>
      <c r="F48" s="42"/>
      <c r="G48" s="42"/>
      <c r="H48" s="42" t="s">
        <v>505</v>
      </c>
      <c r="I48" s="42"/>
      <c r="J48" s="42"/>
      <c r="K48" s="64"/>
      <c r="L48" s="40"/>
      <c r="M48" s="42"/>
    </row>
    <row r="49" spans="1:13" x14ac:dyDescent="0.25">
      <c r="A49" s="42"/>
      <c r="B49" s="42"/>
      <c r="C49" s="42" t="s">
        <v>428</v>
      </c>
      <c r="D49" s="6"/>
      <c r="E49" s="42"/>
      <c r="F49" s="42"/>
      <c r="G49" s="42"/>
      <c r="H49" s="42" t="s">
        <v>429</v>
      </c>
      <c r="I49" s="42"/>
      <c r="J49" s="42"/>
      <c r="K49" s="64"/>
      <c r="L49" s="40"/>
      <c r="M49" s="42"/>
    </row>
    <row r="50" spans="1:13" x14ac:dyDescent="0.25">
      <c r="A50" s="42"/>
      <c r="B50" s="42"/>
      <c r="C50" s="42" t="s">
        <v>430</v>
      </c>
      <c r="E50" s="42"/>
      <c r="F50" s="42"/>
      <c r="G50" s="42"/>
      <c r="H50" s="42" t="s">
        <v>431</v>
      </c>
      <c r="I50" s="42"/>
      <c r="J50" s="42"/>
      <c r="K50" s="64"/>
      <c r="L50" s="40"/>
      <c r="M50" s="42"/>
    </row>
    <row r="51" spans="1:13" x14ac:dyDescent="0.25">
      <c r="A51" s="42"/>
      <c r="B51" s="42"/>
      <c r="C51" s="63" t="s">
        <v>465</v>
      </c>
      <c r="D51" s="123"/>
      <c r="E51" s="123"/>
      <c r="F51" s="123"/>
      <c r="G51" s="123"/>
      <c r="H51" s="55" t="s">
        <v>432</v>
      </c>
      <c r="I51" s="42"/>
      <c r="J51" s="42"/>
      <c r="K51" s="64"/>
      <c r="L51" s="40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64"/>
      <c r="L52" s="40"/>
      <c r="M52" s="42"/>
    </row>
    <row r="53" spans="1:13" x14ac:dyDescent="0.25">
      <c r="A53" s="42"/>
      <c r="B53" s="42"/>
      <c r="C53" s="43" t="s">
        <v>89</v>
      </c>
      <c r="D53" s="43" t="s">
        <v>85</v>
      </c>
      <c r="E53" s="43" t="s">
        <v>177</v>
      </c>
      <c r="F53" s="43" t="s">
        <v>433</v>
      </c>
      <c r="G53" s="43" t="s">
        <v>434</v>
      </c>
      <c r="H53" s="43" t="s">
        <v>178</v>
      </c>
      <c r="I53" s="43" t="s">
        <v>179</v>
      </c>
      <c r="J53" s="43" t="s">
        <v>180</v>
      </c>
      <c r="K53" s="77" t="s">
        <v>130</v>
      </c>
      <c r="L53" s="78" t="s">
        <v>134</v>
      </c>
      <c r="M53" s="42"/>
    </row>
    <row r="54" spans="1:13" x14ac:dyDescent="0.25">
      <c r="A54" s="42"/>
      <c r="B54" s="42"/>
      <c r="C54" s="71"/>
      <c r="D54" s="71"/>
      <c r="E54" s="71"/>
      <c r="F54" s="71" t="s">
        <v>506</v>
      </c>
      <c r="G54" s="71"/>
      <c r="H54" s="71"/>
      <c r="I54" s="71"/>
      <c r="J54" s="71"/>
      <c r="K54" s="43"/>
      <c r="L54" s="85"/>
      <c r="M54" s="42"/>
    </row>
    <row r="55" spans="1:13" x14ac:dyDescent="0.25">
      <c r="A55" s="42"/>
      <c r="B55" s="42"/>
      <c r="C55" s="73" t="s">
        <v>507</v>
      </c>
      <c r="D55" s="69" t="s">
        <v>508</v>
      </c>
      <c r="E55" s="68">
        <v>295</v>
      </c>
      <c r="F55" s="68" t="s">
        <v>509</v>
      </c>
      <c r="G55" s="68">
        <v>3.2</v>
      </c>
      <c r="H55" s="68" t="s">
        <v>140</v>
      </c>
      <c r="I55" s="68">
        <v>76</v>
      </c>
      <c r="J55" s="98">
        <v>1710</v>
      </c>
      <c r="K55" s="64">
        <f t="shared" si="0"/>
        <v>136800</v>
      </c>
      <c r="L55" s="40">
        <f t="shared" si="1"/>
        <v>136800</v>
      </c>
      <c r="M55" s="42"/>
    </row>
    <row r="56" spans="1:13" x14ac:dyDescent="0.25">
      <c r="A56" s="42"/>
      <c r="B56" s="42"/>
      <c r="C56" s="73" t="s">
        <v>510</v>
      </c>
      <c r="D56" s="69" t="s">
        <v>511</v>
      </c>
      <c r="E56" s="68">
        <v>485</v>
      </c>
      <c r="F56" s="68" t="s">
        <v>512</v>
      </c>
      <c r="G56" s="68">
        <v>4.7</v>
      </c>
      <c r="H56" s="68" t="s">
        <v>446</v>
      </c>
      <c r="I56" s="68">
        <v>98</v>
      </c>
      <c r="J56" s="98">
        <v>2150</v>
      </c>
      <c r="K56" s="64">
        <f t="shared" si="0"/>
        <v>172000</v>
      </c>
      <c r="L56" s="40">
        <f t="shared" si="1"/>
        <v>172000</v>
      </c>
      <c r="M56" s="42"/>
    </row>
    <row r="57" spans="1:13" x14ac:dyDescent="0.25">
      <c r="A57" s="42"/>
      <c r="B57" s="42"/>
      <c r="C57" s="73" t="s">
        <v>513</v>
      </c>
      <c r="D57" s="69" t="s">
        <v>514</v>
      </c>
      <c r="E57" s="68">
        <v>703</v>
      </c>
      <c r="F57" s="68" t="s">
        <v>515</v>
      </c>
      <c r="G57" s="68">
        <v>6</v>
      </c>
      <c r="H57" s="68" t="s">
        <v>146</v>
      </c>
      <c r="I57" s="68">
        <v>114</v>
      </c>
      <c r="J57" s="98">
        <v>2720</v>
      </c>
      <c r="K57" s="64">
        <f t="shared" si="0"/>
        <v>217600</v>
      </c>
      <c r="L57" s="40">
        <f t="shared" si="1"/>
        <v>217600</v>
      </c>
      <c r="M57" s="42"/>
    </row>
    <row r="58" spans="1:13" x14ac:dyDescent="0.25">
      <c r="A58" s="42"/>
      <c r="B58" s="42"/>
      <c r="C58" s="73" t="s">
        <v>516</v>
      </c>
      <c r="D58" s="69" t="s">
        <v>517</v>
      </c>
      <c r="E58" s="68">
        <v>995</v>
      </c>
      <c r="F58" s="68" t="s">
        <v>518</v>
      </c>
      <c r="G58" s="68">
        <v>7.3</v>
      </c>
      <c r="H58" s="68" t="s">
        <v>452</v>
      </c>
      <c r="I58" s="68">
        <v>142</v>
      </c>
      <c r="J58" s="98">
        <v>3090</v>
      </c>
      <c r="K58" s="64">
        <f t="shared" si="0"/>
        <v>247200</v>
      </c>
      <c r="L58" s="40">
        <f t="shared" si="1"/>
        <v>247200</v>
      </c>
      <c r="M58" s="42"/>
    </row>
    <row r="59" spans="1:13" x14ac:dyDescent="0.25">
      <c r="A59" s="42"/>
      <c r="B59" s="42"/>
      <c r="C59" s="73" t="s">
        <v>519</v>
      </c>
      <c r="D59" s="69" t="s">
        <v>520</v>
      </c>
      <c r="E59" s="68">
        <v>1200</v>
      </c>
      <c r="F59" s="68" t="s">
        <v>521</v>
      </c>
      <c r="G59" s="68">
        <v>9.1</v>
      </c>
      <c r="H59" s="68" t="s">
        <v>152</v>
      </c>
      <c r="I59" s="68">
        <v>185</v>
      </c>
      <c r="J59" s="98">
        <v>3950</v>
      </c>
      <c r="K59" s="64">
        <f t="shared" si="0"/>
        <v>316000</v>
      </c>
      <c r="L59" s="40">
        <f t="shared" si="1"/>
        <v>316000</v>
      </c>
      <c r="M59" s="42"/>
    </row>
    <row r="60" spans="1:13" x14ac:dyDescent="0.25">
      <c r="A60" s="42"/>
      <c r="B60" s="42"/>
      <c r="C60" s="73" t="s">
        <v>522</v>
      </c>
      <c r="D60" s="69" t="s">
        <v>523</v>
      </c>
      <c r="E60" s="68">
        <v>1525</v>
      </c>
      <c r="F60" s="68" t="s">
        <v>524</v>
      </c>
      <c r="G60" s="68">
        <v>11</v>
      </c>
      <c r="H60" s="68" t="s">
        <v>457</v>
      </c>
      <c r="I60" s="68">
        <v>211</v>
      </c>
      <c r="J60" s="98">
        <v>4850</v>
      </c>
      <c r="K60" s="64">
        <f t="shared" si="0"/>
        <v>388000</v>
      </c>
      <c r="L60" s="40">
        <f t="shared" si="1"/>
        <v>388000</v>
      </c>
      <c r="M60" s="42"/>
    </row>
    <row r="61" spans="1:13" x14ac:dyDescent="0.25">
      <c r="A61" s="42"/>
      <c r="B61" s="42"/>
      <c r="C61" s="73" t="s">
        <v>525</v>
      </c>
      <c r="D61" s="69" t="s">
        <v>526</v>
      </c>
      <c r="E61" s="68">
        <v>2030</v>
      </c>
      <c r="F61" s="68" t="s">
        <v>524</v>
      </c>
      <c r="G61" s="68">
        <v>11</v>
      </c>
      <c r="H61" s="68" t="s">
        <v>158</v>
      </c>
      <c r="I61" s="68">
        <v>257</v>
      </c>
      <c r="J61" s="98">
        <v>6250</v>
      </c>
      <c r="K61" s="64">
        <f t="shared" si="0"/>
        <v>500000</v>
      </c>
      <c r="L61" s="40">
        <f t="shared" si="1"/>
        <v>500000</v>
      </c>
      <c r="M61" s="42"/>
    </row>
    <row r="62" spans="1:13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</sheetData>
  <mergeCells count="2">
    <mergeCell ref="D51:G51"/>
    <mergeCell ref="J2:L2"/>
  </mergeCells>
  <hyperlinks>
    <hyperlink ref="G2" r:id="rId1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227"/>
  <sheetViews>
    <sheetView topLeftCell="A7" workbookViewId="0">
      <selection activeCell="N24" sqref="N24"/>
    </sheetView>
  </sheetViews>
  <sheetFormatPr defaultRowHeight="15" x14ac:dyDescent="0.25"/>
  <cols>
    <col min="5" max="5" width="27.140625" customWidth="1"/>
    <col min="6" max="6" width="9.85546875" customWidth="1"/>
    <col min="7" max="7" width="13.42578125" customWidth="1"/>
    <col min="8" max="8" width="12.28515625" customWidth="1"/>
    <col min="9" max="9" width="10.42578125" customWidth="1"/>
    <col min="10" max="11" width="16.85546875" customWidth="1"/>
  </cols>
  <sheetData>
    <row r="1" spans="1:17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6"/>
      <c r="Q1" s="6"/>
    </row>
    <row r="2" spans="1:17" ht="18.75" x14ac:dyDescent="0.3">
      <c r="A2" s="42"/>
      <c r="B2" s="42"/>
      <c r="C2" s="42"/>
      <c r="D2" s="42"/>
      <c r="E2" s="42"/>
      <c r="F2" s="106" t="s">
        <v>582</v>
      </c>
      <c r="G2" s="25"/>
      <c r="H2" s="7"/>
      <c r="I2" s="111" t="s">
        <v>583</v>
      </c>
      <c r="J2" s="111"/>
      <c r="K2" s="111"/>
      <c r="L2" s="42"/>
      <c r="M2" s="42"/>
      <c r="N2" s="42"/>
      <c r="O2" s="42"/>
      <c r="P2" s="6"/>
      <c r="Q2" s="6"/>
    </row>
    <row r="3" spans="1:17" ht="25.5" x14ac:dyDescent="0.35">
      <c r="A3" s="42"/>
      <c r="B3" s="42"/>
      <c r="C3" s="42"/>
      <c r="E3" s="50" t="s">
        <v>238</v>
      </c>
      <c r="F3" s="42"/>
      <c r="G3" s="42" t="s">
        <v>239</v>
      </c>
      <c r="H3" s="42"/>
      <c r="I3" s="42"/>
      <c r="J3" s="42"/>
      <c r="K3" s="42"/>
      <c r="L3" s="42"/>
      <c r="M3" s="42"/>
      <c r="N3" s="42"/>
      <c r="O3" s="42"/>
      <c r="P3" s="6"/>
      <c r="Q3" s="6"/>
    </row>
    <row r="4" spans="1:17" x14ac:dyDescent="0.25">
      <c r="A4" s="42"/>
      <c r="B4" s="42"/>
      <c r="C4" s="42"/>
      <c r="D4" s="42"/>
      <c r="E4" s="6"/>
      <c r="F4" s="42"/>
      <c r="G4" s="42"/>
      <c r="H4" s="42"/>
      <c r="I4" s="42"/>
      <c r="J4" s="42"/>
      <c r="K4" s="42"/>
      <c r="L4" s="42"/>
      <c r="M4" s="42"/>
      <c r="N4" s="42"/>
      <c r="O4" s="42"/>
      <c r="P4" s="6"/>
      <c r="Q4" s="6"/>
    </row>
    <row r="5" spans="1:17" x14ac:dyDescent="0.25">
      <c r="A5" s="42"/>
      <c r="B5" s="42"/>
      <c r="C5" s="42"/>
      <c r="D5" s="42" t="s">
        <v>240</v>
      </c>
      <c r="E5" s="6"/>
      <c r="F5" s="42"/>
      <c r="G5" s="42"/>
      <c r="H5" s="42"/>
      <c r="I5" s="42"/>
      <c r="J5" s="42"/>
      <c r="K5" s="42"/>
      <c r="L5" s="42"/>
      <c r="M5" s="42"/>
      <c r="N5" s="42"/>
      <c r="O5" s="42"/>
      <c r="P5" s="6"/>
      <c r="Q5" s="6"/>
    </row>
    <row r="6" spans="1:17" x14ac:dyDescent="0.25">
      <c r="A6" s="42"/>
      <c r="B6" s="42"/>
      <c r="C6" s="42"/>
      <c r="D6" s="42" t="s">
        <v>241</v>
      </c>
      <c r="E6" s="6"/>
      <c r="F6" s="42"/>
      <c r="G6" s="42"/>
      <c r="H6" s="42"/>
      <c r="I6" s="42"/>
      <c r="J6" s="42"/>
      <c r="K6" s="42"/>
      <c r="L6" s="42"/>
      <c r="M6" s="42"/>
      <c r="N6" s="42"/>
      <c r="O6" s="42"/>
      <c r="P6" s="6"/>
      <c r="Q6" s="6"/>
    </row>
    <row r="7" spans="1:17" x14ac:dyDescent="0.25">
      <c r="A7" s="42"/>
      <c r="B7" s="42"/>
      <c r="C7" s="42"/>
      <c r="D7" s="42" t="s">
        <v>167</v>
      </c>
      <c r="E7" s="6"/>
      <c r="F7" s="42"/>
      <c r="G7" s="42"/>
      <c r="H7" s="42"/>
      <c r="I7" s="42"/>
      <c r="J7" s="42"/>
      <c r="K7" s="42"/>
      <c r="L7" s="42"/>
      <c r="M7" s="42"/>
      <c r="N7" s="42"/>
      <c r="O7" s="42"/>
      <c r="P7" s="6"/>
      <c r="Q7" s="6"/>
    </row>
    <row r="8" spans="1:17" x14ac:dyDescent="0.25">
      <c r="A8" s="42"/>
      <c r="B8" s="42"/>
      <c r="C8" s="42"/>
      <c r="D8" s="42" t="s">
        <v>242</v>
      </c>
      <c r="E8" s="6"/>
      <c r="F8" s="42"/>
      <c r="G8" s="42"/>
      <c r="H8" s="42"/>
      <c r="I8" s="42"/>
      <c r="J8" s="42"/>
      <c r="K8" s="42"/>
      <c r="L8" s="42"/>
      <c r="M8" s="42"/>
      <c r="N8" s="42"/>
      <c r="O8" s="42"/>
      <c r="P8" s="6"/>
      <c r="Q8" s="6"/>
    </row>
    <row r="9" spans="1:17" x14ac:dyDescent="0.25">
      <c r="A9" s="42"/>
      <c r="B9" s="42"/>
      <c r="C9" s="42"/>
      <c r="D9" s="42" t="s">
        <v>168</v>
      </c>
      <c r="E9" s="6"/>
      <c r="F9" s="42"/>
      <c r="G9" s="42"/>
      <c r="H9" s="42"/>
      <c r="I9" s="42"/>
      <c r="J9" s="42"/>
      <c r="K9" s="42"/>
      <c r="L9" s="42"/>
      <c r="M9" s="42"/>
      <c r="N9" s="42"/>
      <c r="O9" s="42"/>
      <c r="P9" s="6"/>
      <c r="Q9" s="6"/>
    </row>
    <row r="10" spans="1:17" x14ac:dyDescent="0.25">
      <c r="A10" s="42"/>
      <c r="B10" s="42"/>
      <c r="C10" s="42"/>
      <c r="D10" s="42" t="s">
        <v>169</v>
      </c>
      <c r="E10" s="6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6"/>
      <c r="Q10" s="6"/>
    </row>
    <row r="11" spans="1:17" x14ac:dyDescent="0.25">
      <c r="A11" s="42"/>
      <c r="B11" s="42"/>
      <c r="C11" s="42"/>
      <c r="D11" s="42" t="s">
        <v>170</v>
      </c>
      <c r="E11" s="6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6"/>
      <c r="Q11" s="6"/>
    </row>
    <row r="12" spans="1:17" x14ac:dyDescent="0.25">
      <c r="A12" s="42"/>
      <c r="B12" s="42"/>
      <c r="C12" s="42"/>
      <c r="D12" s="42" t="s">
        <v>172</v>
      </c>
      <c r="E12" s="6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6"/>
      <c r="Q12" s="6"/>
    </row>
    <row r="13" spans="1:17" x14ac:dyDescent="0.25">
      <c r="A13" s="42"/>
      <c r="B13" s="42"/>
      <c r="C13" s="42"/>
      <c r="D13" s="42" t="s">
        <v>173</v>
      </c>
      <c r="E13" s="6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6"/>
      <c r="Q13" s="6"/>
    </row>
    <row r="14" spans="1:17" x14ac:dyDescent="0.25">
      <c r="A14" s="42"/>
      <c r="B14" s="42"/>
      <c r="C14" s="42"/>
      <c r="D14" s="42" t="s">
        <v>174</v>
      </c>
      <c r="E14" s="6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6"/>
      <c r="Q14" s="6"/>
    </row>
    <row r="15" spans="1:17" x14ac:dyDescent="0.25">
      <c r="A15" s="42"/>
      <c r="B15" s="42"/>
      <c r="C15" s="42"/>
      <c r="D15" s="42" t="s">
        <v>175</v>
      </c>
      <c r="E15" s="6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6"/>
      <c r="Q15" s="6"/>
    </row>
    <row r="16" spans="1:17" x14ac:dyDescent="0.25">
      <c r="A16" s="42"/>
      <c r="B16" s="42"/>
      <c r="C16" s="42"/>
      <c r="D16" s="42" t="s">
        <v>243</v>
      </c>
      <c r="E16" s="6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6"/>
      <c r="Q16" s="6"/>
    </row>
    <row r="17" spans="1:17" ht="15.75" thickBot="1" x14ac:dyDescent="0.3">
      <c r="A17" s="42"/>
      <c r="B17" s="42"/>
      <c r="C17" s="42"/>
      <c r="D17" s="42"/>
      <c r="E17" s="42"/>
      <c r="F17" s="42"/>
      <c r="G17" s="42"/>
      <c r="H17" s="42"/>
      <c r="I17" s="42"/>
      <c r="J17" s="37" t="s">
        <v>133</v>
      </c>
      <c r="K17" s="28" t="s">
        <v>131</v>
      </c>
      <c r="L17" s="42"/>
      <c r="M17" s="42"/>
      <c r="N17" s="42"/>
      <c r="O17" s="42"/>
      <c r="P17" s="6"/>
      <c r="Q17" s="6"/>
    </row>
    <row r="18" spans="1:17" ht="19.5" thickBot="1" x14ac:dyDescent="0.3">
      <c r="A18" s="42"/>
      <c r="B18" s="42"/>
      <c r="C18" s="42"/>
      <c r="D18" s="42"/>
      <c r="E18" s="42"/>
      <c r="F18" s="42"/>
      <c r="G18" s="42"/>
      <c r="H18" s="42"/>
      <c r="I18" s="42"/>
      <c r="J18" s="30">
        <v>80</v>
      </c>
      <c r="K18" s="31">
        <v>0</v>
      </c>
      <c r="L18" s="42"/>
      <c r="M18" s="42"/>
      <c r="N18" s="42"/>
      <c r="O18" s="42"/>
      <c r="P18" s="6"/>
      <c r="Q18" s="6"/>
    </row>
    <row r="19" spans="1:17" x14ac:dyDescent="0.25">
      <c r="A19" s="42"/>
      <c r="B19" s="42"/>
      <c r="C19" s="42"/>
      <c r="D19" s="74" t="s">
        <v>89</v>
      </c>
      <c r="E19" s="74" t="s">
        <v>85</v>
      </c>
      <c r="F19" s="74" t="s">
        <v>177</v>
      </c>
      <c r="G19" s="74" t="s">
        <v>178</v>
      </c>
      <c r="H19" s="74" t="s">
        <v>179</v>
      </c>
      <c r="I19" s="74" t="s">
        <v>180</v>
      </c>
      <c r="J19" s="13" t="s">
        <v>130</v>
      </c>
      <c r="K19" s="28" t="s">
        <v>134</v>
      </c>
      <c r="L19" s="42"/>
      <c r="M19" s="42"/>
      <c r="N19" s="42"/>
      <c r="O19" s="42"/>
      <c r="P19" s="6"/>
      <c r="Q19" s="6"/>
    </row>
    <row r="20" spans="1:17" x14ac:dyDescent="0.25">
      <c r="A20" s="42"/>
      <c r="B20" s="42"/>
      <c r="C20" s="42"/>
      <c r="D20" s="64" t="s">
        <v>244</v>
      </c>
      <c r="E20" s="65" t="s">
        <v>245</v>
      </c>
      <c r="F20" s="64">
        <v>211</v>
      </c>
      <c r="G20" s="64" t="s">
        <v>137</v>
      </c>
      <c r="H20" s="64">
        <v>50</v>
      </c>
      <c r="I20" s="64">
        <v>505</v>
      </c>
      <c r="J20" s="64">
        <f>I20*$J$18</f>
        <v>40400</v>
      </c>
      <c r="K20" s="66">
        <f>((100-$K$18)/100)*J20</f>
        <v>40400</v>
      </c>
      <c r="L20" s="6"/>
      <c r="M20" s="42"/>
      <c r="N20" s="42"/>
      <c r="O20" s="42"/>
      <c r="P20" s="6"/>
      <c r="Q20" s="6"/>
    </row>
    <row r="21" spans="1:17" x14ac:dyDescent="0.25">
      <c r="A21" s="42"/>
      <c r="B21" s="42"/>
      <c r="C21" s="42"/>
      <c r="D21" s="64" t="s">
        <v>246</v>
      </c>
      <c r="E21" s="65" t="s">
        <v>247</v>
      </c>
      <c r="F21" s="64">
        <v>295</v>
      </c>
      <c r="G21" s="64" t="s">
        <v>140</v>
      </c>
      <c r="H21" s="64">
        <v>65</v>
      </c>
      <c r="I21" s="64">
        <v>611</v>
      </c>
      <c r="J21" s="64">
        <f t="shared" ref="J21:J84" si="0">I21*$J$18</f>
        <v>48880</v>
      </c>
      <c r="K21" s="66">
        <f t="shared" ref="K21:K84" si="1">((100-$K$18)/100)*J21</f>
        <v>48880</v>
      </c>
      <c r="L21" s="6"/>
      <c r="M21" s="42"/>
      <c r="N21" s="42"/>
      <c r="O21" s="42"/>
      <c r="P21" s="6"/>
      <c r="Q21" s="6"/>
    </row>
    <row r="22" spans="1:17" x14ac:dyDescent="0.25">
      <c r="A22" s="42"/>
      <c r="B22" s="42"/>
      <c r="C22" s="42"/>
      <c r="D22" s="64" t="s">
        <v>248</v>
      </c>
      <c r="E22" s="65" t="s">
        <v>249</v>
      </c>
      <c r="F22" s="64">
        <v>485</v>
      </c>
      <c r="G22" s="64" t="s">
        <v>143</v>
      </c>
      <c r="H22" s="64">
        <v>87</v>
      </c>
      <c r="I22" s="64">
        <v>699</v>
      </c>
      <c r="J22" s="64">
        <f t="shared" si="0"/>
        <v>55920</v>
      </c>
      <c r="K22" s="66">
        <f t="shared" si="1"/>
        <v>55920</v>
      </c>
      <c r="L22" s="42"/>
      <c r="M22" s="42"/>
      <c r="N22" s="42"/>
      <c r="O22" s="42"/>
      <c r="P22" s="6"/>
      <c r="Q22" s="6"/>
    </row>
    <row r="23" spans="1:17" ht="15.6" customHeight="1" x14ac:dyDescent="0.25">
      <c r="A23" s="42"/>
      <c r="B23" s="42"/>
      <c r="C23" s="42"/>
      <c r="D23" s="64" t="s">
        <v>250</v>
      </c>
      <c r="E23" s="65" t="s">
        <v>251</v>
      </c>
      <c r="F23" s="64">
        <v>695</v>
      </c>
      <c r="G23" s="64" t="s">
        <v>146</v>
      </c>
      <c r="H23" s="64">
        <v>101</v>
      </c>
      <c r="I23" s="64">
        <v>813</v>
      </c>
      <c r="J23" s="64">
        <f t="shared" si="0"/>
        <v>65040</v>
      </c>
      <c r="K23" s="66">
        <f t="shared" si="1"/>
        <v>65040</v>
      </c>
      <c r="L23" s="42"/>
      <c r="M23" s="42"/>
      <c r="N23" s="42"/>
      <c r="O23" s="42"/>
      <c r="P23" s="6"/>
      <c r="Q23" s="6"/>
    </row>
    <row r="24" spans="1:17" ht="13.5" customHeight="1" x14ac:dyDescent="0.5">
      <c r="A24" s="42"/>
      <c r="B24" s="42"/>
      <c r="C24" s="42"/>
      <c r="D24" s="64" t="s">
        <v>252</v>
      </c>
      <c r="E24" s="65" t="s">
        <v>253</v>
      </c>
      <c r="F24" s="64">
        <v>990</v>
      </c>
      <c r="G24" s="64" t="s">
        <v>149</v>
      </c>
      <c r="H24" s="64">
        <v>131</v>
      </c>
      <c r="I24" s="64">
        <v>919</v>
      </c>
      <c r="J24" s="64">
        <f t="shared" si="0"/>
        <v>73520</v>
      </c>
      <c r="K24" s="66">
        <f t="shared" si="1"/>
        <v>73520</v>
      </c>
      <c r="L24" s="51"/>
      <c r="M24" s="51"/>
      <c r="N24" s="51"/>
      <c r="O24" s="51"/>
      <c r="P24" s="52"/>
      <c r="Q24" s="6"/>
    </row>
    <row r="25" spans="1:17" ht="17.45" customHeight="1" x14ac:dyDescent="0.5">
      <c r="A25" s="42"/>
      <c r="B25" s="42"/>
      <c r="C25" s="42"/>
      <c r="D25" s="64" t="s">
        <v>254</v>
      </c>
      <c r="E25" s="65" t="s">
        <v>255</v>
      </c>
      <c r="F25" s="64">
        <v>1200</v>
      </c>
      <c r="G25" s="64" t="s">
        <v>152</v>
      </c>
      <c r="H25" s="64">
        <v>174</v>
      </c>
      <c r="I25" s="64">
        <v>1308</v>
      </c>
      <c r="J25" s="64">
        <f t="shared" si="0"/>
        <v>104640</v>
      </c>
      <c r="K25" s="66">
        <f>((100-$K$18)/100)*J25</f>
        <v>104640</v>
      </c>
      <c r="L25" s="51"/>
      <c r="M25" s="51"/>
      <c r="N25" s="51"/>
      <c r="O25" s="51"/>
      <c r="P25" s="52"/>
      <c r="Q25" s="6"/>
    </row>
    <row r="26" spans="1:17" x14ac:dyDescent="0.25">
      <c r="A26" s="42"/>
      <c r="B26" s="42"/>
      <c r="C26" s="42"/>
      <c r="D26" s="64" t="s">
        <v>256</v>
      </c>
      <c r="E26" s="65" t="s">
        <v>257</v>
      </c>
      <c r="F26" s="64">
        <v>1525</v>
      </c>
      <c r="G26" s="64" t="s">
        <v>155</v>
      </c>
      <c r="H26" s="64">
        <v>200</v>
      </c>
      <c r="I26" s="64">
        <v>1500</v>
      </c>
      <c r="J26" s="64">
        <f t="shared" si="0"/>
        <v>120000</v>
      </c>
      <c r="K26" s="66">
        <f t="shared" si="1"/>
        <v>120000</v>
      </c>
      <c r="L26" s="42"/>
      <c r="M26" s="42"/>
      <c r="N26" s="42"/>
      <c r="O26" s="42"/>
      <c r="P26" s="6"/>
      <c r="Q26" s="6"/>
    </row>
    <row r="27" spans="1:17" x14ac:dyDescent="0.25">
      <c r="A27" s="42"/>
      <c r="B27" s="42"/>
      <c r="C27" s="42"/>
      <c r="D27" s="64" t="s">
        <v>258</v>
      </c>
      <c r="E27" s="65" t="s">
        <v>259</v>
      </c>
      <c r="F27" s="64">
        <v>2030</v>
      </c>
      <c r="G27" s="64" t="s">
        <v>158</v>
      </c>
      <c r="H27" s="64">
        <v>246</v>
      </c>
      <c r="I27" s="64">
        <v>1683</v>
      </c>
      <c r="J27" s="64">
        <f t="shared" si="0"/>
        <v>134640</v>
      </c>
      <c r="K27" s="66">
        <f t="shared" si="1"/>
        <v>134640</v>
      </c>
      <c r="L27" s="42"/>
      <c r="M27" s="42"/>
      <c r="N27" s="42"/>
      <c r="O27" s="42"/>
      <c r="P27" s="6"/>
      <c r="Q27" s="6"/>
    </row>
    <row r="28" spans="1:17" x14ac:dyDescent="0.25">
      <c r="A28" s="42"/>
      <c r="B28" s="42"/>
      <c r="C28" s="42"/>
      <c r="D28" s="64" t="s">
        <v>260</v>
      </c>
      <c r="E28" s="65" t="s">
        <v>261</v>
      </c>
      <c r="F28" s="64">
        <v>3540</v>
      </c>
      <c r="G28" s="64" t="s">
        <v>161</v>
      </c>
      <c r="H28" s="64">
        <v>450</v>
      </c>
      <c r="I28" s="66" t="s">
        <v>235</v>
      </c>
      <c r="J28" s="66" t="s">
        <v>235</v>
      </c>
      <c r="K28" s="66" t="s">
        <v>235</v>
      </c>
      <c r="L28" s="42"/>
      <c r="M28" s="42"/>
      <c r="N28" s="42"/>
      <c r="O28" s="42"/>
      <c r="P28" s="6"/>
      <c r="Q28" s="6"/>
    </row>
    <row r="29" spans="1:17" x14ac:dyDescent="0.25">
      <c r="A29" s="42"/>
      <c r="B29" s="42"/>
      <c r="C29" s="42"/>
      <c r="D29" s="64" t="s">
        <v>262</v>
      </c>
      <c r="E29" s="65" t="s">
        <v>263</v>
      </c>
      <c r="F29" s="64">
        <v>4910</v>
      </c>
      <c r="G29" s="64" t="s">
        <v>164</v>
      </c>
      <c r="H29" s="64">
        <v>615</v>
      </c>
      <c r="I29" s="66" t="s">
        <v>235</v>
      </c>
      <c r="J29" s="66" t="s">
        <v>235</v>
      </c>
      <c r="K29" s="66" t="s">
        <v>235</v>
      </c>
      <c r="L29" s="42"/>
      <c r="M29" s="42"/>
      <c r="N29" s="42"/>
      <c r="O29" s="42"/>
      <c r="P29" s="6"/>
      <c r="Q29" s="6"/>
    </row>
    <row r="30" spans="1:17" x14ac:dyDescent="0.25">
      <c r="A30" s="42"/>
      <c r="B30" s="42"/>
      <c r="C30" s="42"/>
      <c r="D30" s="56"/>
      <c r="E30" s="56"/>
      <c r="F30" s="56"/>
      <c r="G30" s="56"/>
      <c r="H30" s="56"/>
      <c r="I30" s="56"/>
      <c r="J30" s="64"/>
      <c r="K30" s="66"/>
      <c r="L30" s="42"/>
      <c r="M30" s="42"/>
      <c r="N30" s="42"/>
      <c r="O30" s="42"/>
      <c r="P30" s="6"/>
      <c r="Q30" s="6"/>
    </row>
    <row r="31" spans="1:17" x14ac:dyDescent="0.25">
      <c r="A31" s="42"/>
      <c r="B31" s="42"/>
      <c r="C31" s="42"/>
      <c r="D31" s="42"/>
      <c r="E31" s="53"/>
      <c r="F31" s="42"/>
      <c r="G31" s="42"/>
      <c r="H31" s="42"/>
      <c r="I31" s="42"/>
      <c r="J31" s="38"/>
      <c r="K31" s="40"/>
      <c r="L31" s="42"/>
      <c r="M31" s="42"/>
      <c r="N31" s="42"/>
      <c r="O31" s="42"/>
      <c r="P31" s="6"/>
      <c r="Q31" s="6"/>
    </row>
    <row r="32" spans="1:17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38"/>
      <c r="K32" s="40"/>
      <c r="L32" s="42"/>
      <c r="M32" s="42"/>
      <c r="N32" s="42"/>
      <c r="O32" s="42"/>
      <c r="P32" s="6"/>
      <c r="Q32" s="6"/>
    </row>
    <row r="33" spans="1:17" ht="25.5" x14ac:dyDescent="0.35">
      <c r="A33" s="42"/>
      <c r="B33" s="42"/>
      <c r="C33" s="42"/>
      <c r="D33" s="50" t="s">
        <v>264</v>
      </c>
      <c r="E33" s="6"/>
      <c r="F33" s="42"/>
      <c r="G33" s="42" t="s">
        <v>265</v>
      </c>
      <c r="H33" s="6"/>
      <c r="I33" s="42"/>
      <c r="J33" s="38"/>
      <c r="K33" s="40"/>
      <c r="L33" s="42"/>
      <c r="M33" s="42"/>
      <c r="N33" s="42"/>
      <c r="O33" s="42"/>
      <c r="P33" s="6"/>
      <c r="Q33" s="6"/>
    </row>
    <row r="34" spans="1:17" x14ac:dyDescent="0.25">
      <c r="A34" s="42"/>
      <c r="B34" s="42"/>
      <c r="C34" s="42"/>
      <c r="D34" s="42"/>
      <c r="E34" s="6"/>
      <c r="F34" s="42"/>
      <c r="G34" s="42"/>
      <c r="H34" s="42"/>
      <c r="I34" s="42"/>
      <c r="J34" s="38"/>
      <c r="K34" s="40"/>
      <c r="L34" s="42"/>
      <c r="M34" s="42"/>
      <c r="N34" s="42"/>
      <c r="O34" s="42"/>
      <c r="P34" s="6"/>
      <c r="Q34" s="6"/>
    </row>
    <row r="35" spans="1:17" x14ac:dyDescent="0.25">
      <c r="A35" s="42"/>
      <c r="B35" s="42"/>
      <c r="C35" s="42"/>
      <c r="D35" s="42" t="s">
        <v>266</v>
      </c>
      <c r="E35" s="6"/>
      <c r="F35" s="42"/>
      <c r="G35" s="42"/>
      <c r="H35" s="42"/>
      <c r="I35" s="42"/>
      <c r="J35" s="38"/>
      <c r="K35" s="40"/>
      <c r="L35" s="42"/>
      <c r="M35" s="42"/>
      <c r="N35" s="42"/>
      <c r="O35" s="42"/>
      <c r="P35" s="6"/>
      <c r="Q35" s="6"/>
    </row>
    <row r="36" spans="1:17" x14ac:dyDescent="0.25">
      <c r="A36" s="42"/>
      <c r="B36" s="42"/>
      <c r="C36" s="42"/>
      <c r="D36" s="42" t="s">
        <v>241</v>
      </c>
      <c r="E36" s="6"/>
      <c r="F36" s="42"/>
      <c r="G36" s="42"/>
      <c r="H36" s="42"/>
      <c r="I36" s="42"/>
      <c r="J36" s="38"/>
      <c r="K36" s="40"/>
      <c r="L36" s="42"/>
      <c r="M36" s="42"/>
      <c r="N36" s="42"/>
      <c r="O36" s="42"/>
      <c r="P36" s="6"/>
      <c r="Q36" s="6"/>
    </row>
    <row r="37" spans="1:17" x14ac:dyDescent="0.25">
      <c r="A37" s="42"/>
      <c r="B37" s="42"/>
      <c r="C37" s="42"/>
      <c r="D37" s="42" t="s">
        <v>167</v>
      </c>
      <c r="E37" s="6"/>
      <c r="F37" s="42"/>
      <c r="G37" s="42"/>
      <c r="H37" s="42"/>
      <c r="I37" s="42"/>
      <c r="J37" s="38"/>
      <c r="K37" s="40"/>
      <c r="L37" s="42"/>
      <c r="M37" s="42"/>
      <c r="N37" s="42"/>
      <c r="O37" s="42"/>
      <c r="P37" s="6"/>
      <c r="Q37" s="6"/>
    </row>
    <row r="38" spans="1:17" x14ac:dyDescent="0.25">
      <c r="A38" s="42"/>
      <c r="B38" s="42"/>
      <c r="C38" s="42"/>
      <c r="D38" s="42" t="s">
        <v>242</v>
      </c>
      <c r="E38" s="6"/>
      <c r="F38" s="42"/>
      <c r="G38" s="42"/>
      <c r="H38" s="42"/>
      <c r="I38" s="42"/>
      <c r="J38" s="38"/>
      <c r="K38" s="40"/>
      <c r="L38" s="42"/>
      <c r="M38" s="42"/>
      <c r="N38" s="42"/>
      <c r="O38" s="42"/>
      <c r="P38" s="6"/>
      <c r="Q38" s="6"/>
    </row>
    <row r="39" spans="1:17" x14ac:dyDescent="0.25">
      <c r="A39" s="42"/>
      <c r="B39" s="42"/>
      <c r="C39" s="42"/>
      <c r="D39" s="42" t="s">
        <v>168</v>
      </c>
      <c r="E39" s="6"/>
      <c r="F39" s="42"/>
      <c r="G39" s="42"/>
      <c r="H39" s="42"/>
      <c r="I39" s="42"/>
      <c r="J39" s="38"/>
      <c r="K39" s="40"/>
      <c r="L39" s="42"/>
      <c r="M39" s="42"/>
      <c r="N39" s="42"/>
      <c r="O39" s="42"/>
      <c r="P39" s="6"/>
      <c r="Q39" s="6"/>
    </row>
    <row r="40" spans="1:17" x14ac:dyDescent="0.25">
      <c r="A40" s="42"/>
      <c r="B40" s="42"/>
      <c r="C40" s="42"/>
      <c r="D40" s="42" t="s">
        <v>169</v>
      </c>
      <c r="E40" s="6"/>
      <c r="F40" s="42"/>
      <c r="G40" s="42"/>
      <c r="H40" s="42"/>
      <c r="I40" s="42"/>
      <c r="J40" s="38"/>
      <c r="K40" s="40"/>
      <c r="L40" s="42"/>
      <c r="M40" s="42"/>
      <c r="N40" s="42"/>
      <c r="O40" s="42"/>
      <c r="P40" s="6"/>
      <c r="Q40" s="6"/>
    </row>
    <row r="41" spans="1:17" x14ac:dyDescent="0.25">
      <c r="A41" s="42"/>
      <c r="B41" s="42"/>
      <c r="C41" s="42"/>
      <c r="D41" s="42" t="s">
        <v>170</v>
      </c>
      <c r="E41" s="6"/>
      <c r="F41" s="42"/>
      <c r="G41" s="42"/>
      <c r="H41" s="42"/>
      <c r="I41" s="42"/>
      <c r="J41" s="38"/>
      <c r="K41" s="40"/>
      <c r="L41" s="42"/>
      <c r="M41" s="42"/>
      <c r="N41" s="42"/>
      <c r="O41" s="42"/>
      <c r="P41" s="6"/>
      <c r="Q41" s="6"/>
    </row>
    <row r="42" spans="1:17" x14ac:dyDescent="0.25">
      <c r="A42" s="42"/>
      <c r="B42" s="42"/>
      <c r="C42" s="42"/>
      <c r="D42" s="42" t="s">
        <v>171</v>
      </c>
      <c r="E42" s="6"/>
      <c r="F42" s="42"/>
      <c r="G42" s="42"/>
      <c r="H42" s="42"/>
      <c r="I42" s="42"/>
      <c r="J42" s="38"/>
      <c r="K42" s="40"/>
      <c r="L42" s="42"/>
      <c r="M42" s="42"/>
      <c r="N42" s="42"/>
      <c r="O42" s="42"/>
      <c r="P42" s="6"/>
      <c r="Q42" s="6"/>
    </row>
    <row r="43" spans="1:17" x14ac:dyDescent="0.25">
      <c r="A43" s="42"/>
      <c r="B43" s="42"/>
      <c r="C43" s="42"/>
      <c r="D43" s="42" t="s">
        <v>172</v>
      </c>
      <c r="E43" s="6"/>
      <c r="F43" s="42"/>
      <c r="G43" s="42"/>
      <c r="H43" s="42"/>
      <c r="I43" s="42"/>
      <c r="J43" s="38"/>
      <c r="K43" s="40"/>
      <c r="L43" s="42"/>
      <c r="M43" s="42"/>
      <c r="N43" s="42"/>
      <c r="O43" s="42"/>
      <c r="P43" s="6"/>
      <c r="Q43" s="6"/>
    </row>
    <row r="44" spans="1:17" x14ac:dyDescent="0.25">
      <c r="A44" s="42"/>
      <c r="B44" s="42"/>
      <c r="C44" s="42"/>
      <c r="D44" s="42" t="s">
        <v>173</v>
      </c>
      <c r="E44" s="6"/>
      <c r="F44" s="42"/>
      <c r="G44" s="42"/>
      <c r="H44" s="42"/>
      <c r="I44" s="42"/>
      <c r="J44" s="38"/>
      <c r="K44" s="40"/>
      <c r="L44" s="42"/>
      <c r="M44" s="42"/>
      <c r="N44" s="42"/>
      <c r="O44" s="42"/>
      <c r="P44" s="6"/>
      <c r="Q44" s="6"/>
    </row>
    <row r="45" spans="1:17" x14ac:dyDescent="0.25">
      <c r="A45" s="42"/>
      <c r="B45" s="42"/>
      <c r="C45" s="42"/>
      <c r="D45" s="42" t="s">
        <v>174</v>
      </c>
      <c r="E45" s="6"/>
      <c r="F45" s="42"/>
      <c r="G45" s="42"/>
      <c r="H45" s="42"/>
      <c r="I45" s="42"/>
      <c r="J45" s="38"/>
      <c r="K45" s="40"/>
      <c r="L45" s="42"/>
      <c r="M45" s="42"/>
      <c r="N45" s="42"/>
      <c r="O45" s="42"/>
      <c r="P45" s="6"/>
      <c r="Q45" s="6"/>
    </row>
    <row r="46" spans="1:17" x14ac:dyDescent="0.25">
      <c r="A46" s="42"/>
      <c r="B46" s="42"/>
      <c r="C46" s="42"/>
      <c r="D46" s="42" t="s">
        <v>175</v>
      </c>
      <c r="E46" s="6"/>
      <c r="F46" s="42"/>
      <c r="G46" s="42"/>
      <c r="H46" s="42"/>
      <c r="I46" s="42"/>
      <c r="J46" s="38"/>
      <c r="K46" s="40"/>
      <c r="L46" s="42"/>
      <c r="M46" s="42"/>
      <c r="N46" s="42"/>
      <c r="O46" s="42"/>
      <c r="P46" s="6"/>
      <c r="Q46" s="6"/>
    </row>
    <row r="47" spans="1:17" x14ac:dyDescent="0.25">
      <c r="A47" s="42"/>
      <c r="B47" s="42"/>
      <c r="C47" s="42"/>
      <c r="D47" s="42" t="s">
        <v>243</v>
      </c>
      <c r="E47" s="6"/>
      <c r="F47" s="42"/>
      <c r="G47" s="42"/>
      <c r="H47" s="42"/>
      <c r="I47" s="42"/>
      <c r="J47" s="38"/>
      <c r="K47" s="40"/>
      <c r="L47" s="42"/>
      <c r="M47" s="42"/>
      <c r="N47" s="42"/>
      <c r="O47" s="42"/>
      <c r="P47" s="6"/>
      <c r="Q47" s="6"/>
    </row>
    <row r="48" spans="1:17" ht="20.25" x14ac:dyDescent="0.3">
      <c r="A48" s="42"/>
      <c r="B48" s="42"/>
      <c r="C48" s="42"/>
      <c r="D48" s="42"/>
      <c r="E48" s="54"/>
      <c r="F48" s="42"/>
      <c r="G48" s="42"/>
      <c r="H48" s="55"/>
      <c r="I48" s="42"/>
      <c r="J48" s="38"/>
      <c r="K48" s="40"/>
      <c r="L48" s="42"/>
      <c r="M48" s="42"/>
      <c r="N48" s="42"/>
      <c r="O48" s="42"/>
      <c r="P48" s="6"/>
      <c r="Q48" s="6"/>
    </row>
    <row r="49" spans="1:17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38"/>
      <c r="K49" s="40"/>
      <c r="L49" s="42"/>
      <c r="M49" s="42"/>
      <c r="N49" s="42"/>
      <c r="O49" s="42"/>
      <c r="P49" s="6"/>
      <c r="Q49" s="6"/>
    </row>
    <row r="50" spans="1:17" x14ac:dyDescent="0.25">
      <c r="A50" s="42"/>
      <c r="B50" s="42"/>
      <c r="C50" s="42"/>
      <c r="D50" s="74" t="s">
        <v>89</v>
      </c>
      <c r="E50" s="74" t="s">
        <v>85</v>
      </c>
      <c r="F50" s="74" t="s">
        <v>177</v>
      </c>
      <c r="G50" s="74" t="s">
        <v>178</v>
      </c>
      <c r="H50" s="74" t="s">
        <v>179</v>
      </c>
      <c r="I50" s="74" t="s">
        <v>180</v>
      </c>
      <c r="J50" s="13" t="s">
        <v>130</v>
      </c>
      <c r="K50" s="28" t="s">
        <v>134</v>
      </c>
      <c r="L50" s="42"/>
      <c r="M50" s="42"/>
      <c r="N50" s="42"/>
      <c r="O50" s="42"/>
      <c r="P50" s="6"/>
      <c r="Q50" s="6"/>
    </row>
    <row r="51" spans="1:17" x14ac:dyDescent="0.25">
      <c r="A51" s="56"/>
      <c r="B51" s="56"/>
      <c r="C51" s="56"/>
      <c r="D51" s="64" t="s">
        <v>267</v>
      </c>
      <c r="E51" s="65" t="s">
        <v>268</v>
      </c>
      <c r="F51" s="64">
        <v>211</v>
      </c>
      <c r="G51" s="64" t="s">
        <v>137</v>
      </c>
      <c r="H51" s="64">
        <v>53</v>
      </c>
      <c r="I51" s="64">
        <v>529</v>
      </c>
      <c r="J51" s="38">
        <f t="shared" si="0"/>
        <v>42320</v>
      </c>
      <c r="K51" s="40">
        <f t="shared" si="1"/>
        <v>42320</v>
      </c>
      <c r="L51" s="56"/>
      <c r="M51" s="56"/>
      <c r="N51" s="56"/>
      <c r="O51" s="56"/>
      <c r="P51" s="47"/>
      <c r="Q51" s="47"/>
    </row>
    <row r="52" spans="1:17" x14ac:dyDescent="0.25">
      <c r="A52" s="56"/>
      <c r="B52" s="56"/>
      <c r="C52" s="56"/>
      <c r="D52" s="64" t="s">
        <v>269</v>
      </c>
      <c r="E52" s="65" t="s">
        <v>270</v>
      </c>
      <c r="F52" s="64">
        <v>295</v>
      </c>
      <c r="G52" s="64" t="s">
        <v>140</v>
      </c>
      <c r="H52" s="64">
        <v>68</v>
      </c>
      <c r="I52" s="66">
        <v>865</v>
      </c>
      <c r="J52" s="38">
        <f t="shared" si="0"/>
        <v>69200</v>
      </c>
      <c r="K52" s="40">
        <f t="shared" si="1"/>
        <v>69200</v>
      </c>
      <c r="L52" s="56"/>
      <c r="M52" s="56"/>
      <c r="N52" s="56"/>
      <c r="O52" s="56"/>
      <c r="P52" s="47"/>
      <c r="Q52" s="47"/>
    </row>
    <row r="53" spans="1:17" ht="15.75" x14ac:dyDescent="0.25">
      <c r="A53" s="56"/>
      <c r="B53" s="56"/>
      <c r="C53" s="56"/>
      <c r="D53" s="64" t="s">
        <v>271</v>
      </c>
      <c r="E53" s="65" t="s">
        <v>272</v>
      </c>
      <c r="F53" s="64">
        <v>485</v>
      </c>
      <c r="G53" s="64" t="s">
        <v>143</v>
      </c>
      <c r="H53" s="64">
        <v>91</v>
      </c>
      <c r="I53" s="66">
        <v>941</v>
      </c>
      <c r="J53" s="38">
        <f t="shared" si="0"/>
        <v>75280</v>
      </c>
      <c r="K53" s="40">
        <f t="shared" si="1"/>
        <v>75280</v>
      </c>
      <c r="L53" s="57"/>
      <c r="M53" s="56"/>
      <c r="N53" s="56"/>
      <c r="O53" s="56"/>
      <c r="P53" s="47"/>
      <c r="Q53" s="47"/>
    </row>
    <row r="54" spans="1:17" ht="15" customHeight="1" x14ac:dyDescent="0.25">
      <c r="A54" s="56"/>
      <c r="B54" s="56"/>
      <c r="C54" s="56"/>
      <c r="D54" s="64" t="s">
        <v>273</v>
      </c>
      <c r="E54" s="65" t="s">
        <v>274</v>
      </c>
      <c r="F54" s="64">
        <v>695</v>
      </c>
      <c r="G54" s="64" t="s">
        <v>146</v>
      </c>
      <c r="H54" s="64">
        <v>106</v>
      </c>
      <c r="I54" s="66">
        <v>1045</v>
      </c>
      <c r="J54" s="38">
        <f t="shared" si="0"/>
        <v>83600</v>
      </c>
      <c r="K54" s="40">
        <f t="shared" si="1"/>
        <v>83600</v>
      </c>
      <c r="L54" s="56" t="s">
        <v>275</v>
      </c>
      <c r="M54" s="58"/>
      <c r="N54" s="56"/>
      <c r="O54" s="56"/>
      <c r="P54" s="47"/>
      <c r="Q54" s="47"/>
    </row>
    <row r="55" spans="1:17" ht="15.95" customHeight="1" x14ac:dyDescent="0.25">
      <c r="A55" s="56"/>
      <c r="B55" s="56"/>
      <c r="C55" s="56"/>
      <c r="D55" s="64" t="s">
        <v>276</v>
      </c>
      <c r="E55" s="65" t="s">
        <v>277</v>
      </c>
      <c r="F55" s="64">
        <v>990</v>
      </c>
      <c r="G55" s="64" t="s">
        <v>149</v>
      </c>
      <c r="H55" s="64">
        <v>138</v>
      </c>
      <c r="I55" s="66">
        <v>1297</v>
      </c>
      <c r="J55" s="38">
        <f t="shared" si="0"/>
        <v>103760</v>
      </c>
      <c r="K55" s="40">
        <f t="shared" si="1"/>
        <v>103760</v>
      </c>
      <c r="L55" s="56"/>
      <c r="M55" s="56"/>
      <c r="N55" s="59"/>
      <c r="O55" s="59"/>
      <c r="P55" s="59"/>
      <c r="Q55" s="60"/>
    </row>
    <row r="56" spans="1:17" x14ac:dyDescent="0.25">
      <c r="A56" s="56"/>
      <c r="B56" s="56"/>
      <c r="C56" s="56"/>
      <c r="D56" s="64" t="s">
        <v>278</v>
      </c>
      <c r="E56" s="65" t="s">
        <v>279</v>
      </c>
      <c r="F56" s="64">
        <v>1200</v>
      </c>
      <c r="G56" s="64" t="s">
        <v>152</v>
      </c>
      <c r="H56" s="64">
        <v>190</v>
      </c>
      <c r="I56" s="66">
        <v>1554</v>
      </c>
      <c r="J56" s="38">
        <f t="shared" si="0"/>
        <v>124320</v>
      </c>
      <c r="K56" s="40">
        <f t="shared" si="1"/>
        <v>124320</v>
      </c>
      <c r="L56" s="56"/>
      <c r="M56" s="56"/>
      <c r="N56" s="56"/>
      <c r="O56" s="56"/>
      <c r="P56" s="47"/>
      <c r="Q56" s="47"/>
    </row>
    <row r="57" spans="1:17" ht="15.75" x14ac:dyDescent="0.25">
      <c r="A57" s="56"/>
      <c r="B57" s="56"/>
      <c r="C57" s="56"/>
      <c r="D57" s="64" t="s">
        <v>280</v>
      </c>
      <c r="E57" s="65" t="s">
        <v>281</v>
      </c>
      <c r="F57" s="64">
        <v>1525</v>
      </c>
      <c r="G57" s="64" t="s">
        <v>155</v>
      </c>
      <c r="H57" s="64">
        <v>210</v>
      </c>
      <c r="I57" s="66">
        <f>[1]Лист1!F134</f>
        <v>1651</v>
      </c>
      <c r="J57" s="38">
        <f t="shared" si="0"/>
        <v>132080</v>
      </c>
      <c r="K57" s="40">
        <f t="shared" si="1"/>
        <v>132080</v>
      </c>
      <c r="L57" s="57"/>
      <c r="M57" s="56"/>
      <c r="N57" s="56"/>
      <c r="O57" s="56"/>
      <c r="P57" s="47"/>
      <c r="Q57" s="47"/>
    </row>
    <row r="58" spans="1:17" x14ac:dyDescent="0.25">
      <c r="A58" s="56"/>
      <c r="B58" s="56"/>
      <c r="C58" s="56"/>
      <c r="D58" s="64" t="s">
        <v>282</v>
      </c>
      <c r="E58" s="65" t="s">
        <v>283</v>
      </c>
      <c r="F58" s="64">
        <v>2030</v>
      </c>
      <c r="G58" s="64" t="s">
        <v>158</v>
      </c>
      <c r="H58" s="64">
        <v>256</v>
      </c>
      <c r="I58" s="66">
        <v>2295</v>
      </c>
      <c r="J58" s="38">
        <f t="shared" si="0"/>
        <v>183600</v>
      </c>
      <c r="K58" s="40">
        <f t="shared" si="1"/>
        <v>183600</v>
      </c>
      <c r="L58" s="56"/>
      <c r="M58" s="56"/>
      <c r="N58" s="56"/>
      <c r="O58" s="56"/>
      <c r="P58" s="47"/>
      <c r="Q58" s="47"/>
    </row>
    <row r="59" spans="1:17" x14ac:dyDescent="0.25">
      <c r="A59" s="56"/>
      <c r="B59" s="56"/>
      <c r="C59" s="56"/>
      <c r="D59" s="64" t="s">
        <v>284</v>
      </c>
      <c r="E59" s="65" t="s">
        <v>285</v>
      </c>
      <c r="F59" s="64">
        <v>3540</v>
      </c>
      <c r="G59" s="64" t="s">
        <v>161</v>
      </c>
      <c r="H59" s="64">
        <v>465</v>
      </c>
      <c r="I59" s="66" t="s">
        <v>235</v>
      </c>
      <c r="J59" s="66" t="s">
        <v>235</v>
      </c>
      <c r="K59" s="66" t="s">
        <v>235</v>
      </c>
      <c r="L59" s="56"/>
      <c r="M59" s="56"/>
      <c r="N59" s="56"/>
      <c r="O59" s="56"/>
      <c r="P59" s="47"/>
      <c r="Q59" s="47"/>
    </row>
    <row r="60" spans="1:17" ht="15.75" x14ac:dyDescent="0.25">
      <c r="A60" s="56"/>
      <c r="B60" s="56"/>
      <c r="C60" s="56"/>
      <c r="D60" s="64" t="s">
        <v>286</v>
      </c>
      <c r="E60" s="65" t="s">
        <v>287</v>
      </c>
      <c r="F60" s="64">
        <v>4910</v>
      </c>
      <c r="G60" s="64" t="s">
        <v>164</v>
      </c>
      <c r="H60" s="64">
        <v>640</v>
      </c>
      <c r="I60" s="66" t="s">
        <v>235</v>
      </c>
      <c r="J60" s="66" t="s">
        <v>235</v>
      </c>
      <c r="K60" s="66" t="s">
        <v>235</v>
      </c>
      <c r="L60" s="57"/>
      <c r="M60" s="56"/>
      <c r="N60" s="56"/>
      <c r="O60" s="56"/>
      <c r="P60" s="47"/>
      <c r="Q60" s="47"/>
    </row>
    <row r="61" spans="1:17" x14ac:dyDescent="0.25">
      <c r="A61" s="42"/>
      <c r="B61" s="42"/>
      <c r="C61" s="42"/>
      <c r="D61" s="42"/>
      <c r="E61" s="42"/>
      <c r="F61" s="42"/>
      <c r="G61" s="42"/>
      <c r="H61" s="42"/>
      <c r="I61" s="61"/>
      <c r="J61" s="38"/>
      <c r="K61" s="40"/>
      <c r="L61" s="42"/>
      <c r="M61" s="42"/>
      <c r="N61" s="42"/>
      <c r="O61" s="42"/>
      <c r="P61" s="6"/>
      <c r="Q61" s="6"/>
    </row>
    <row r="62" spans="1:17" x14ac:dyDescent="0.25">
      <c r="A62" s="42"/>
      <c r="B62" s="42"/>
      <c r="C62" s="42"/>
      <c r="D62" s="42"/>
      <c r="E62" s="42"/>
      <c r="F62" s="42"/>
      <c r="G62" s="42"/>
      <c r="H62" s="55"/>
      <c r="I62" s="42"/>
      <c r="J62" s="38"/>
      <c r="K62" s="40"/>
      <c r="L62" s="42"/>
      <c r="M62" s="42"/>
      <c r="N62" s="42"/>
      <c r="O62" s="42"/>
      <c r="P62" s="6"/>
      <c r="Q62" s="6"/>
    </row>
    <row r="63" spans="1:17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38"/>
      <c r="K63" s="40"/>
      <c r="L63" s="42"/>
      <c r="M63" s="42"/>
      <c r="N63" s="42"/>
      <c r="O63" s="42"/>
      <c r="P63" s="6"/>
      <c r="Q63" s="6"/>
    </row>
    <row r="64" spans="1:17" ht="25.5" x14ac:dyDescent="0.35">
      <c r="A64" s="42"/>
      <c r="B64" s="42"/>
      <c r="C64" s="42"/>
      <c r="D64" s="50" t="s">
        <v>288</v>
      </c>
      <c r="E64" s="6"/>
      <c r="F64" s="42"/>
      <c r="G64" s="42"/>
      <c r="H64" s="42"/>
      <c r="I64" s="42"/>
      <c r="J64" s="38"/>
      <c r="K64" s="40"/>
      <c r="L64" s="42"/>
      <c r="M64" s="42"/>
      <c r="N64" s="42"/>
      <c r="O64" s="42"/>
      <c r="P64" s="6"/>
      <c r="Q64" s="6"/>
    </row>
    <row r="65" spans="1:17" x14ac:dyDescent="0.25">
      <c r="A65" s="42"/>
      <c r="B65" s="42"/>
      <c r="C65" s="42"/>
      <c r="D65" s="42"/>
      <c r="E65" s="6"/>
      <c r="F65" s="42"/>
      <c r="G65" s="42"/>
      <c r="H65" s="42"/>
      <c r="I65" s="42"/>
      <c r="J65" s="38"/>
      <c r="K65" s="40"/>
      <c r="L65" s="42"/>
      <c r="M65" s="42"/>
      <c r="N65" s="42"/>
      <c r="O65" s="42"/>
      <c r="P65" s="6"/>
      <c r="Q65" s="6"/>
    </row>
    <row r="66" spans="1:17" x14ac:dyDescent="0.25">
      <c r="A66" s="42"/>
      <c r="B66" s="42"/>
      <c r="C66" s="42"/>
      <c r="D66" s="42" t="s">
        <v>289</v>
      </c>
      <c r="E66" s="6"/>
      <c r="F66" s="42"/>
      <c r="G66" s="42"/>
      <c r="H66" s="42"/>
      <c r="I66" s="42"/>
      <c r="J66" s="38"/>
      <c r="K66" s="40"/>
      <c r="L66" s="42"/>
      <c r="M66" s="42"/>
      <c r="N66" s="42"/>
      <c r="O66" s="42"/>
      <c r="P66" s="6"/>
      <c r="Q66" s="6"/>
    </row>
    <row r="67" spans="1:17" x14ac:dyDescent="0.25">
      <c r="A67" s="42"/>
      <c r="B67" s="42"/>
      <c r="C67" s="42"/>
      <c r="D67" s="42" t="s">
        <v>290</v>
      </c>
      <c r="E67" s="6"/>
      <c r="F67" s="42"/>
      <c r="G67" s="42"/>
      <c r="H67" s="42"/>
      <c r="I67" s="42"/>
      <c r="J67" s="38"/>
      <c r="K67" s="40"/>
      <c r="L67" s="42"/>
      <c r="M67" s="42"/>
      <c r="N67" s="42"/>
      <c r="O67" s="42"/>
      <c r="P67" s="6"/>
      <c r="Q67" s="6"/>
    </row>
    <row r="68" spans="1:17" x14ac:dyDescent="0.25">
      <c r="A68" s="42"/>
      <c r="B68" s="42"/>
      <c r="C68" s="42"/>
      <c r="D68" s="42" t="s">
        <v>167</v>
      </c>
      <c r="E68" s="6"/>
      <c r="F68" s="42"/>
      <c r="G68" s="42"/>
      <c r="H68" s="42"/>
      <c r="I68" s="42"/>
      <c r="J68" s="38"/>
      <c r="K68" s="40"/>
      <c r="L68" s="42"/>
      <c r="M68" s="42"/>
      <c r="N68" s="42"/>
      <c r="O68" s="42"/>
      <c r="P68" s="6"/>
      <c r="Q68" s="6"/>
    </row>
    <row r="69" spans="1:17" x14ac:dyDescent="0.25">
      <c r="A69" s="42"/>
      <c r="B69" s="42"/>
      <c r="C69" s="42"/>
      <c r="D69" s="42" t="s">
        <v>242</v>
      </c>
      <c r="E69" s="6"/>
      <c r="F69" s="42"/>
      <c r="G69" s="42"/>
      <c r="H69" s="42"/>
      <c r="I69" s="42"/>
      <c r="J69" s="38"/>
      <c r="K69" s="40"/>
      <c r="L69" s="42"/>
      <c r="M69" s="42"/>
      <c r="N69" s="42"/>
      <c r="O69" s="42"/>
      <c r="P69" s="6"/>
      <c r="Q69" s="6"/>
    </row>
    <row r="70" spans="1:17" x14ac:dyDescent="0.25">
      <c r="A70" s="42"/>
      <c r="B70" s="42"/>
      <c r="C70" s="42"/>
      <c r="D70" s="42" t="s">
        <v>168</v>
      </c>
      <c r="E70" s="6"/>
      <c r="F70" s="42"/>
      <c r="G70" s="42"/>
      <c r="H70" s="42"/>
      <c r="I70" s="42"/>
      <c r="J70" s="38"/>
      <c r="K70" s="40"/>
      <c r="L70" s="42"/>
      <c r="M70" s="42"/>
      <c r="N70" s="42"/>
      <c r="O70" s="42"/>
      <c r="P70" s="6"/>
      <c r="Q70" s="6"/>
    </row>
    <row r="71" spans="1:17" x14ac:dyDescent="0.25">
      <c r="A71" s="42"/>
      <c r="B71" s="42"/>
      <c r="C71" s="42"/>
      <c r="D71" s="42" t="s">
        <v>172</v>
      </c>
      <c r="E71" s="6"/>
      <c r="F71" s="42"/>
      <c r="G71" s="42"/>
      <c r="H71" s="42"/>
      <c r="I71" s="42"/>
      <c r="J71" s="38"/>
      <c r="K71" s="40"/>
      <c r="L71" s="42"/>
      <c r="M71" s="42"/>
      <c r="N71" s="42"/>
      <c r="O71" s="42"/>
      <c r="P71" s="6"/>
      <c r="Q71" s="6"/>
    </row>
    <row r="72" spans="1:17" x14ac:dyDescent="0.25">
      <c r="A72" s="42"/>
      <c r="B72" s="42"/>
      <c r="C72" s="42"/>
      <c r="D72" s="42" t="s">
        <v>173</v>
      </c>
      <c r="E72" s="6"/>
      <c r="F72" s="42"/>
      <c r="G72" s="42"/>
      <c r="H72" s="42"/>
      <c r="I72" s="42"/>
      <c r="J72" s="38"/>
      <c r="K72" s="40"/>
      <c r="L72" s="42"/>
      <c r="M72" s="42"/>
      <c r="N72" s="42"/>
      <c r="O72" s="42"/>
      <c r="P72" s="6"/>
      <c r="Q72" s="6"/>
    </row>
    <row r="73" spans="1:17" x14ac:dyDescent="0.25">
      <c r="A73" s="42"/>
      <c r="B73" s="42"/>
      <c r="C73" s="42"/>
      <c r="D73" s="42" t="s">
        <v>174</v>
      </c>
      <c r="E73" s="6"/>
      <c r="F73" s="42"/>
      <c r="G73" s="42"/>
      <c r="H73" s="42"/>
      <c r="I73" s="42"/>
      <c r="J73" s="38"/>
      <c r="K73" s="40"/>
      <c r="L73" s="42"/>
      <c r="M73" s="42"/>
      <c r="N73" s="42"/>
      <c r="O73" s="42"/>
      <c r="P73" s="6"/>
      <c r="Q73" s="6"/>
    </row>
    <row r="74" spans="1:17" x14ac:dyDescent="0.25">
      <c r="A74" s="42"/>
      <c r="B74" s="42"/>
      <c r="C74" s="42"/>
      <c r="D74" s="42" t="s">
        <v>175</v>
      </c>
      <c r="E74" s="6"/>
      <c r="F74" s="42"/>
      <c r="G74" s="42"/>
      <c r="H74" s="42"/>
      <c r="I74" s="42"/>
      <c r="J74" s="38"/>
      <c r="K74" s="40"/>
      <c r="L74" s="42"/>
      <c r="M74" s="42"/>
      <c r="N74" s="42"/>
      <c r="O74" s="42"/>
      <c r="P74" s="6"/>
      <c r="Q74" s="6"/>
    </row>
    <row r="75" spans="1:17" x14ac:dyDescent="0.25">
      <c r="A75" s="42"/>
      <c r="B75" s="42"/>
      <c r="C75" s="42"/>
      <c r="D75" s="42" t="s">
        <v>243</v>
      </c>
      <c r="E75" s="6"/>
      <c r="F75" s="42"/>
      <c r="G75" s="42"/>
      <c r="H75" s="42"/>
      <c r="I75" s="42"/>
      <c r="J75" s="38"/>
      <c r="K75" s="40"/>
      <c r="L75" s="42"/>
      <c r="M75" s="42"/>
      <c r="N75" s="42"/>
      <c r="O75" s="42"/>
      <c r="P75" s="6"/>
      <c r="Q75" s="6"/>
    </row>
    <row r="76" spans="1:17" x14ac:dyDescent="0.25">
      <c r="A76" s="42"/>
      <c r="B76" s="42"/>
      <c r="C76" s="42"/>
      <c r="D76" s="42"/>
      <c r="E76" s="123"/>
      <c r="F76" s="123"/>
      <c r="G76" s="123"/>
      <c r="H76" s="42"/>
      <c r="I76" s="42"/>
      <c r="J76" s="38"/>
      <c r="K76" s="40"/>
      <c r="L76" s="42"/>
      <c r="M76" s="42"/>
      <c r="N76" s="42"/>
      <c r="O76" s="42"/>
      <c r="P76" s="6"/>
      <c r="Q76" s="6"/>
    </row>
    <row r="77" spans="1:17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38"/>
      <c r="K77" s="40"/>
      <c r="L77" s="42"/>
      <c r="M77" s="42"/>
      <c r="N77" s="42"/>
      <c r="O77" s="42"/>
      <c r="P77" s="6"/>
      <c r="Q77" s="6"/>
    </row>
    <row r="78" spans="1:17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38"/>
      <c r="K78" s="40"/>
      <c r="L78" s="42"/>
      <c r="M78" s="42"/>
      <c r="N78" s="42"/>
      <c r="O78" s="42"/>
      <c r="P78" s="6"/>
      <c r="Q78" s="6"/>
    </row>
    <row r="79" spans="1:17" x14ac:dyDescent="0.25">
      <c r="A79" s="42"/>
      <c r="B79" s="42"/>
      <c r="C79" s="42"/>
      <c r="D79" s="74" t="s">
        <v>89</v>
      </c>
      <c r="E79" s="74" t="s">
        <v>85</v>
      </c>
      <c r="F79" s="74" t="s">
        <v>177</v>
      </c>
      <c r="G79" s="74" t="s">
        <v>178</v>
      </c>
      <c r="H79" s="74" t="s">
        <v>179</v>
      </c>
      <c r="I79" s="74" t="s">
        <v>180</v>
      </c>
      <c r="J79" s="13" t="s">
        <v>130</v>
      </c>
      <c r="K79" s="28" t="s">
        <v>134</v>
      </c>
      <c r="L79" s="42"/>
      <c r="M79" s="42"/>
      <c r="N79" s="42"/>
      <c r="O79" s="42"/>
      <c r="P79" s="6"/>
      <c r="Q79" s="6"/>
    </row>
    <row r="80" spans="1:17" x14ac:dyDescent="0.25">
      <c r="A80" s="42"/>
      <c r="B80" s="42"/>
      <c r="C80" s="42"/>
      <c r="D80" s="44" t="s">
        <v>291</v>
      </c>
      <c r="E80" s="39" t="s">
        <v>292</v>
      </c>
      <c r="F80" s="38">
        <v>211</v>
      </c>
      <c r="G80" s="38" t="s">
        <v>137</v>
      </c>
      <c r="H80" s="38">
        <v>50</v>
      </c>
      <c r="I80" s="99">
        <v>1065</v>
      </c>
      <c r="J80" s="38">
        <f t="shared" si="0"/>
        <v>85200</v>
      </c>
      <c r="K80" s="40">
        <f t="shared" si="1"/>
        <v>85200</v>
      </c>
      <c r="L80" s="42"/>
      <c r="M80" s="42"/>
      <c r="N80" s="42"/>
      <c r="O80" s="42"/>
      <c r="P80" s="6"/>
      <c r="Q80" s="6"/>
    </row>
    <row r="81" spans="1:17" x14ac:dyDescent="0.25">
      <c r="A81" s="42"/>
      <c r="B81" s="42"/>
      <c r="C81" s="42"/>
      <c r="D81" s="44" t="s">
        <v>293</v>
      </c>
      <c r="E81" s="39" t="s">
        <v>294</v>
      </c>
      <c r="F81" s="38">
        <v>295</v>
      </c>
      <c r="G81" s="38" t="s">
        <v>140</v>
      </c>
      <c r="H81" s="38">
        <v>65</v>
      </c>
      <c r="I81" s="99">
        <v>1240</v>
      </c>
      <c r="J81" s="38">
        <f t="shared" si="0"/>
        <v>99200</v>
      </c>
      <c r="K81" s="40">
        <f t="shared" si="1"/>
        <v>99200</v>
      </c>
      <c r="L81" s="42"/>
      <c r="M81" s="42"/>
      <c r="N81" s="42"/>
      <c r="O81" s="42"/>
      <c r="P81" s="6"/>
      <c r="Q81" s="6"/>
    </row>
    <row r="82" spans="1:17" x14ac:dyDescent="0.25">
      <c r="A82" s="42"/>
      <c r="B82" s="42"/>
      <c r="C82" s="42"/>
      <c r="D82" s="44" t="s">
        <v>295</v>
      </c>
      <c r="E82" s="39" t="s">
        <v>296</v>
      </c>
      <c r="F82" s="38">
        <v>485</v>
      </c>
      <c r="G82" s="38" t="s">
        <v>143</v>
      </c>
      <c r="H82" s="38">
        <v>87</v>
      </c>
      <c r="I82" s="99">
        <v>1480</v>
      </c>
      <c r="J82" s="38">
        <f t="shared" si="0"/>
        <v>118400</v>
      </c>
      <c r="K82" s="40">
        <f t="shared" si="1"/>
        <v>118400</v>
      </c>
      <c r="L82" s="42"/>
      <c r="M82" s="42"/>
      <c r="N82" s="42"/>
      <c r="O82" s="42"/>
      <c r="P82" s="6"/>
      <c r="Q82" s="6"/>
    </row>
    <row r="83" spans="1:17" x14ac:dyDescent="0.25">
      <c r="A83" s="42"/>
      <c r="B83" s="42"/>
      <c r="C83" s="42"/>
      <c r="D83" s="44" t="s">
        <v>297</v>
      </c>
      <c r="E83" s="39" t="s">
        <v>298</v>
      </c>
      <c r="F83" s="38">
        <v>695</v>
      </c>
      <c r="G83" s="38" t="s">
        <v>146</v>
      </c>
      <c r="H83" s="38">
        <v>101</v>
      </c>
      <c r="I83" s="99">
        <v>2295</v>
      </c>
      <c r="J83" s="38">
        <f t="shared" si="0"/>
        <v>183600</v>
      </c>
      <c r="K83" s="40">
        <f t="shared" si="1"/>
        <v>183600</v>
      </c>
      <c r="L83" s="42"/>
      <c r="M83" s="42"/>
      <c r="N83" s="42"/>
      <c r="O83" s="42"/>
      <c r="P83" s="6"/>
      <c r="Q83" s="6"/>
    </row>
    <row r="84" spans="1:17" x14ac:dyDescent="0.25">
      <c r="A84" s="42"/>
      <c r="B84" s="42"/>
      <c r="C84" s="42"/>
      <c r="D84" s="44" t="s">
        <v>299</v>
      </c>
      <c r="E84" s="39" t="s">
        <v>300</v>
      </c>
      <c r="F84" s="38">
        <v>990</v>
      </c>
      <c r="G84" s="38" t="s">
        <v>149</v>
      </c>
      <c r="H84" s="38">
        <v>131</v>
      </c>
      <c r="I84" s="99">
        <v>2577</v>
      </c>
      <c r="J84" s="38">
        <f t="shared" si="0"/>
        <v>206160</v>
      </c>
      <c r="K84" s="40">
        <f t="shared" si="1"/>
        <v>206160</v>
      </c>
      <c r="L84" s="42"/>
      <c r="M84" s="42"/>
      <c r="N84" s="42"/>
      <c r="O84" s="42"/>
      <c r="P84" s="6"/>
      <c r="Q84" s="6"/>
    </row>
    <row r="85" spans="1:17" x14ac:dyDescent="0.25">
      <c r="A85" s="42"/>
      <c r="B85" s="42"/>
      <c r="C85" s="42"/>
      <c r="D85" s="44" t="s">
        <v>301</v>
      </c>
      <c r="E85" s="39" t="s">
        <v>302</v>
      </c>
      <c r="F85" s="38">
        <v>1200</v>
      </c>
      <c r="G85" s="38" t="s">
        <v>152</v>
      </c>
      <c r="H85" s="38">
        <v>174</v>
      </c>
      <c r="I85" s="99">
        <v>3400</v>
      </c>
      <c r="J85" s="38">
        <f t="shared" ref="J85:J141" si="2">I85*$J$18</f>
        <v>272000</v>
      </c>
      <c r="K85" s="40">
        <f t="shared" ref="K85:K141" si="3">((100-$K$18)/100)*J85</f>
        <v>272000</v>
      </c>
      <c r="L85" s="42"/>
      <c r="M85" s="42"/>
      <c r="N85" s="42"/>
      <c r="O85" s="42"/>
      <c r="P85" s="6"/>
      <c r="Q85" s="6"/>
    </row>
    <row r="86" spans="1:17" x14ac:dyDescent="0.25">
      <c r="A86" s="42"/>
      <c r="B86" s="42"/>
      <c r="C86" s="42"/>
      <c r="D86" s="44" t="s">
        <v>303</v>
      </c>
      <c r="E86" s="39" t="s">
        <v>304</v>
      </c>
      <c r="F86" s="38">
        <v>1525</v>
      </c>
      <c r="G86" s="38" t="s">
        <v>155</v>
      </c>
      <c r="H86" s="38">
        <v>200</v>
      </c>
      <c r="I86" s="99">
        <v>3800</v>
      </c>
      <c r="J86" s="38">
        <f t="shared" si="2"/>
        <v>304000</v>
      </c>
      <c r="K86" s="40">
        <f t="shared" si="3"/>
        <v>304000</v>
      </c>
      <c r="L86" s="42"/>
      <c r="M86" s="42"/>
      <c r="N86" s="42"/>
      <c r="O86" s="42"/>
      <c r="P86" s="6"/>
      <c r="Q86" s="6"/>
    </row>
    <row r="87" spans="1:17" x14ac:dyDescent="0.25">
      <c r="A87" s="42"/>
      <c r="B87" s="42"/>
      <c r="C87" s="42"/>
      <c r="D87" s="44" t="s">
        <v>305</v>
      </c>
      <c r="E87" s="39" t="s">
        <v>306</v>
      </c>
      <c r="F87" s="38">
        <v>2030</v>
      </c>
      <c r="G87" s="38" t="s">
        <v>158</v>
      </c>
      <c r="H87" s="38">
        <v>246</v>
      </c>
      <c r="I87" s="99">
        <v>4930</v>
      </c>
      <c r="J87" s="38">
        <f t="shared" si="2"/>
        <v>394400</v>
      </c>
      <c r="K87" s="40">
        <f t="shared" si="3"/>
        <v>394400</v>
      </c>
      <c r="L87" s="42"/>
      <c r="M87" s="42"/>
      <c r="N87" s="42"/>
      <c r="O87" s="42"/>
      <c r="P87" s="6"/>
      <c r="Q87" s="6"/>
    </row>
    <row r="88" spans="1:17" x14ac:dyDescent="0.25">
      <c r="A88" s="42"/>
      <c r="B88" s="42"/>
      <c r="C88" s="42"/>
      <c r="D88" s="44" t="s">
        <v>307</v>
      </c>
      <c r="E88" s="39" t="s">
        <v>308</v>
      </c>
      <c r="F88" s="38">
        <v>3540</v>
      </c>
      <c r="G88" s="38" t="s">
        <v>161</v>
      </c>
      <c r="H88" s="38">
        <v>450</v>
      </c>
      <c r="I88" s="99" t="s">
        <v>235</v>
      </c>
      <c r="J88" s="66" t="s">
        <v>235</v>
      </c>
      <c r="K88" s="66" t="s">
        <v>235</v>
      </c>
      <c r="L88" s="42"/>
      <c r="M88" s="42"/>
      <c r="N88" s="42"/>
      <c r="O88" s="42"/>
      <c r="P88" s="6"/>
      <c r="Q88" s="6"/>
    </row>
    <row r="89" spans="1:17" x14ac:dyDescent="0.25">
      <c r="A89" s="42"/>
      <c r="B89" s="42"/>
      <c r="C89" s="42"/>
      <c r="D89" s="44" t="s">
        <v>309</v>
      </c>
      <c r="E89" s="39" t="s">
        <v>310</v>
      </c>
      <c r="F89" s="38">
        <v>4910</v>
      </c>
      <c r="G89" s="38" t="s">
        <v>164</v>
      </c>
      <c r="H89" s="38">
        <v>615</v>
      </c>
      <c r="I89" s="99" t="s">
        <v>235</v>
      </c>
      <c r="J89" s="66" t="s">
        <v>235</v>
      </c>
      <c r="K89" s="66" t="s">
        <v>235</v>
      </c>
      <c r="L89" s="42"/>
      <c r="M89" s="42"/>
      <c r="N89" s="42"/>
      <c r="O89" s="42"/>
      <c r="P89" s="6"/>
      <c r="Q89" s="6"/>
    </row>
    <row r="90" spans="1:17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38"/>
      <c r="K90" s="40"/>
      <c r="L90" s="42"/>
      <c r="M90" s="42"/>
      <c r="N90" s="42"/>
      <c r="O90" s="42"/>
      <c r="P90" s="6"/>
      <c r="Q90" s="6"/>
    </row>
    <row r="91" spans="1:17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38"/>
      <c r="K91" s="40"/>
      <c r="L91" s="42"/>
      <c r="M91" s="42"/>
      <c r="N91" s="42"/>
      <c r="O91" s="42"/>
      <c r="P91" s="6"/>
      <c r="Q91" s="6"/>
    </row>
    <row r="92" spans="1:17" x14ac:dyDescent="0.25">
      <c r="A92" s="42"/>
      <c r="B92" s="42"/>
      <c r="C92" s="42"/>
      <c r="D92" s="42"/>
      <c r="E92" s="42"/>
      <c r="F92" s="42"/>
      <c r="G92" s="42"/>
      <c r="H92" s="42"/>
      <c r="I92" s="61"/>
      <c r="J92" s="38"/>
      <c r="K92" s="40"/>
      <c r="L92" s="42"/>
      <c r="M92" s="42"/>
      <c r="N92" s="42"/>
      <c r="O92" s="42"/>
      <c r="P92" s="6"/>
      <c r="Q92" s="6"/>
    </row>
    <row r="93" spans="1:17" ht="25.5" x14ac:dyDescent="0.35">
      <c r="A93" s="42"/>
      <c r="B93" s="42"/>
      <c r="C93" s="42"/>
      <c r="D93" s="50" t="s">
        <v>311</v>
      </c>
      <c r="E93" s="6"/>
      <c r="F93" s="42"/>
      <c r="G93" s="42"/>
      <c r="H93" s="42"/>
      <c r="I93" s="42"/>
      <c r="J93" s="38"/>
      <c r="K93" s="40"/>
      <c r="L93" s="42"/>
      <c r="M93" s="42"/>
      <c r="N93" s="42"/>
      <c r="O93" s="42"/>
      <c r="P93" s="6"/>
      <c r="Q93" s="6"/>
    </row>
    <row r="94" spans="1:17" x14ac:dyDescent="0.25">
      <c r="A94" s="42"/>
      <c r="B94" s="42"/>
      <c r="C94" s="42"/>
      <c r="D94" s="42"/>
      <c r="E94" s="6"/>
      <c r="F94" s="42"/>
      <c r="G94" s="42"/>
      <c r="H94" s="42"/>
      <c r="I94" s="42"/>
      <c r="J94" s="38"/>
      <c r="K94" s="40"/>
      <c r="L94" s="42"/>
      <c r="M94" s="42"/>
      <c r="N94" s="42"/>
      <c r="O94" s="42"/>
      <c r="P94" s="6"/>
      <c r="Q94" s="6"/>
    </row>
    <row r="95" spans="1:17" x14ac:dyDescent="0.25">
      <c r="A95" s="42"/>
      <c r="B95" s="42"/>
      <c r="C95" s="42"/>
      <c r="D95" s="42" t="s">
        <v>312</v>
      </c>
      <c r="E95" s="6"/>
      <c r="F95" s="42"/>
      <c r="G95" s="42"/>
      <c r="H95" s="42"/>
      <c r="I95" s="42"/>
      <c r="J95" s="38"/>
      <c r="K95" s="40"/>
      <c r="L95" s="42"/>
      <c r="M95" s="42"/>
      <c r="N95" s="42"/>
      <c r="O95" s="42"/>
      <c r="P95" s="6"/>
      <c r="Q95" s="6"/>
    </row>
    <row r="96" spans="1:17" x14ac:dyDescent="0.25">
      <c r="A96" s="42"/>
      <c r="B96" s="42"/>
      <c r="C96" s="42"/>
      <c r="D96" s="42" t="s">
        <v>290</v>
      </c>
      <c r="E96" s="6"/>
      <c r="F96" s="42"/>
      <c r="G96" s="42"/>
      <c r="H96" s="42"/>
      <c r="I96" s="42"/>
      <c r="J96" s="38"/>
      <c r="K96" s="40"/>
      <c r="L96" s="42"/>
      <c r="M96" s="42"/>
      <c r="N96" s="42"/>
      <c r="O96" s="42"/>
      <c r="P96" s="6"/>
      <c r="Q96" s="6"/>
    </row>
    <row r="97" spans="1:17" x14ac:dyDescent="0.25">
      <c r="A97" s="42"/>
      <c r="B97" s="42"/>
      <c r="C97" s="42"/>
      <c r="D97" s="42" t="s">
        <v>167</v>
      </c>
      <c r="E97" s="6"/>
      <c r="F97" s="42"/>
      <c r="G97" s="42"/>
      <c r="H97" s="42"/>
      <c r="I97" s="42"/>
      <c r="J97" s="38"/>
      <c r="K97" s="40"/>
      <c r="L97" s="42"/>
      <c r="M97" s="42"/>
      <c r="N97" s="42"/>
      <c r="O97" s="42"/>
      <c r="P97" s="6"/>
      <c r="Q97" s="6"/>
    </row>
    <row r="98" spans="1:17" x14ac:dyDescent="0.25">
      <c r="A98" s="42"/>
      <c r="B98" s="42"/>
      <c r="C98" s="42"/>
      <c r="D98" s="42" t="s">
        <v>242</v>
      </c>
      <c r="E98" s="6"/>
      <c r="F98" s="42"/>
      <c r="G98" s="42"/>
      <c r="H98" s="42"/>
      <c r="I98" s="42"/>
      <c r="J98" s="38"/>
      <c r="K98" s="40"/>
      <c r="L98" s="42"/>
      <c r="M98" s="42"/>
      <c r="N98" s="42"/>
      <c r="O98" s="42"/>
      <c r="P98" s="6"/>
      <c r="Q98" s="6"/>
    </row>
    <row r="99" spans="1:17" x14ac:dyDescent="0.25">
      <c r="A99" s="42"/>
      <c r="B99" s="42"/>
      <c r="C99" s="42"/>
      <c r="D99" s="42" t="s">
        <v>168</v>
      </c>
      <c r="E99" s="6"/>
      <c r="F99" s="42"/>
      <c r="G99" s="42"/>
      <c r="H99" s="42"/>
      <c r="I99" s="42"/>
      <c r="J99" s="38"/>
      <c r="K99" s="40"/>
      <c r="L99" s="42"/>
      <c r="M99" s="42"/>
      <c r="N99" s="42"/>
      <c r="O99" s="42"/>
      <c r="P99" s="6"/>
      <c r="Q99" s="6"/>
    </row>
    <row r="100" spans="1:17" x14ac:dyDescent="0.25">
      <c r="A100" s="42"/>
      <c r="B100" s="42"/>
      <c r="C100" s="42"/>
      <c r="D100" s="42" t="s">
        <v>171</v>
      </c>
      <c r="E100" s="6"/>
      <c r="F100" s="42"/>
      <c r="G100" s="42"/>
      <c r="H100" s="42"/>
      <c r="I100" s="42"/>
      <c r="J100" s="38"/>
      <c r="K100" s="40"/>
      <c r="L100" s="42"/>
      <c r="M100" s="42"/>
      <c r="N100" s="42"/>
      <c r="O100" s="42"/>
      <c r="P100" s="6"/>
      <c r="Q100" s="6"/>
    </row>
    <row r="101" spans="1:17" x14ac:dyDescent="0.25">
      <c r="A101" s="42"/>
      <c r="B101" s="42"/>
      <c r="C101" s="42"/>
      <c r="D101" s="42" t="s">
        <v>172</v>
      </c>
      <c r="E101" s="6"/>
      <c r="F101" s="42"/>
      <c r="G101" s="42"/>
      <c r="H101" s="42"/>
      <c r="I101" s="42"/>
      <c r="J101" s="38"/>
      <c r="K101" s="40"/>
      <c r="L101" s="42"/>
      <c r="M101" s="42"/>
      <c r="N101" s="42"/>
      <c r="O101" s="42"/>
      <c r="P101" s="6"/>
      <c r="Q101" s="6"/>
    </row>
    <row r="102" spans="1:17" x14ac:dyDescent="0.25">
      <c r="A102" s="42"/>
      <c r="B102" s="42"/>
      <c r="C102" s="42"/>
      <c r="D102" s="42" t="s">
        <v>173</v>
      </c>
      <c r="E102" s="6"/>
      <c r="F102" s="42"/>
      <c r="G102" s="42"/>
      <c r="H102" s="42"/>
      <c r="I102" s="42"/>
      <c r="J102" s="38"/>
      <c r="K102" s="40"/>
      <c r="L102" s="42"/>
      <c r="M102" s="42"/>
      <c r="N102" s="42"/>
      <c r="O102" s="42"/>
      <c r="P102" s="6"/>
      <c r="Q102" s="6"/>
    </row>
    <row r="103" spans="1:17" x14ac:dyDescent="0.25">
      <c r="A103" s="42"/>
      <c r="B103" s="42"/>
      <c r="C103" s="42"/>
      <c r="D103" s="42" t="s">
        <v>174</v>
      </c>
      <c r="E103" s="6"/>
      <c r="F103" s="42"/>
      <c r="G103" s="42"/>
      <c r="H103" s="42"/>
      <c r="I103" s="42"/>
      <c r="J103" s="38"/>
      <c r="K103" s="40"/>
      <c r="L103" s="42"/>
      <c r="M103" s="42"/>
      <c r="N103" s="42"/>
      <c r="O103" s="42"/>
      <c r="P103" s="6"/>
      <c r="Q103" s="6"/>
    </row>
    <row r="104" spans="1:17" x14ac:dyDescent="0.25">
      <c r="A104" s="42"/>
      <c r="B104" s="42"/>
      <c r="C104" s="42"/>
      <c r="D104" s="42" t="s">
        <v>175</v>
      </c>
      <c r="E104" s="6"/>
      <c r="F104" s="42"/>
      <c r="G104" s="42"/>
      <c r="H104" s="42"/>
      <c r="I104" s="42"/>
      <c r="J104" s="38"/>
      <c r="K104" s="40"/>
      <c r="L104" s="42"/>
      <c r="M104" s="42"/>
      <c r="N104" s="42"/>
      <c r="O104" s="42"/>
      <c r="P104" s="6"/>
      <c r="Q104" s="6"/>
    </row>
    <row r="105" spans="1:17" x14ac:dyDescent="0.25">
      <c r="A105" s="42"/>
      <c r="B105" s="42"/>
      <c r="C105" s="42"/>
      <c r="D105" s="42" t="s">
        <v>243</v>
      </c>
      <c r="E105" s="6"/>
      <c r="F105" s="42"/>
      <c r="G105" s="42"/>
      <c r="H105" s="42"/>
      <c r="I105" s="42"/>
      <c r="J105" s="38"/>
      <c r="K105" s="40"/>
      <c r="L105" s="42"/>
      <c r="M105" s="42"/>
      <c r="N105" s="42"/>
      <c r="O105" s="42"/>
      <c r="P105" s="6"/>
      <c r="Q105" s="6"/>
    </row>
    <row r="106" spans="1:17" x14ac:dyDescent="0.25">
      <c r="A106" s="42"/>
      <c r="B106" s="42"/>
      <c r="C106" s="42"/>
      <c r="D106" s="42"/>
      <c r="E106" s="123"/>
      <c r="F106" s="123"/>
      <c r="G106" s="123"/>
      <c r="H106" s="42"/>
      <c r="I106" s="42"/>
      <c r="J106" s="38"/>
      <c r="K106" s="40"/>
      <c r="L106" s="42"/>
      <c r="M106" s="42"/>
      <c r="N106" s="42"/>
      <c r="O106" s="42"/>
      <c r="P106" s="6"/>
      <c r="Q106" s="6"/>
    </row>
    <row r="107" spans="1:17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38"/>
      <c r="K107" s="40"/>
      <c r="L107" s="42"/>
      <c r="M107" s="42"/>
      <c r="N107" s="42"/>
      <c r="O107" s="42"/>
      <c r="P107" s="6"/>
      <c r="Q107" s="6"/>
    </row>
    <row r="108" spans="1:17" x14ac:dyDescent="0.25">
      <c r="A108" s="42"/>
      <c r="B108" s="42"/>
      <c r="C108" s="42"/>
      <c r="D108" s="74" t="s">
        <v>89</v>
      </c>
      <c r="E108" s="74" t="s">
        <v>85</v>
      </c>
      <c r="F108" s="74" t="s">
        <v>177</v>
      </c>
      <c r="G108" s="74" t="s">
        <v>178</v>
      </c>
      <c r="H108" s="74" t="s">
        <v>179</v>
      </c>
      <c r="I108" s="74" t="s">
        <v>180</v>
      </c>
      <c r="J108" s="13" t="s">
        <v>130</v>
      </c>
      <c r="K108" s="28" t="s">
        <v>134</v>
      </c>
      <c r="L108" s="42"/>
      <c r="M108" s="42"/>
      <c r="N108" s="42"/>
      <c r="O108" s="42"/>
      <c r="P108" s="6"/>
      <c r="Q108" s="6"/>
    </row>
    <row r="109" spans="1:17" x14ac:dyDescent="0.25">
      <c r="A109" s="42"/>
      <c r="B109" s="42"/>
      <c r="C109" s="42"/>
      <c r="D109" s="44" t="s">
        <v>313</v>
      </c>
      <c r="E109" s="39" t="s">
        <v>314</v>
      </c>
      <c r="F109" s="38">
        <v>211</v>
      </c>
      <c r="G109" s="38" t="s">
        <v>137</v>
      </c>
      <c r="H109" s="38">
        <v>53</v>
      </c>
      <c r="I109" s="101">
        <v>1240</v>
      </c>
      <c r="J109" s="38">
        <f t="shared" si="2"/>
        <v>99200</v>
      </c>
      <c r="K109" s="40">
        <f t="shared" si="3"/>
        <v>99200</v>
      </c>
      <c r="L109" s="42"/>
      <c r="M109" s="42"/>
      <c r="N109" s="42"/>
      <c r="O109" s="42"/>
      <c r="P109" s="6"/>
      <c r="Q109" s="6"/>
    </row>
    <row r="110" spans="1:17" x14ac:dyDescent="0.25">
      <c r="A110" s="42"/>
      <c r="B110" s="42"/>
      <c r="C110" s="42"/>
      <c r="D110" s="44" t="s">
        <v>315</v>
      </c>
      <c r="E110" s="39" t="s">
        <v>316</v>
      </c>
      <c r="F110" s="38">
        <v>295</v>
      </c>
      <c r="G110" s="38" t="s">
        <v>140</v>
      </c>
      <c r="H110" s="38">
        <v>68</v>
      </c>
      <c r="I110" s="100">
        <v>1457</v>
      </c>
      <c r="J110" s="38">
        <f t="shared" si="2"/>
        <v>116560</v>
      </c>
      <c r="K110" s="40">
        <f t="shared" si="3"/>
        <v>116560</v>
      </c>
      <c r="L110" s="42"/>
      <c r="M110" s="42"/>
      <c r="N110" s="42"/>
      <c r="O110" s="42"/>
      <c r="P110" s="6"/>
      <c r="Q110" s="6"/>
    </row>
    <row r="111" spans="1:17" x14ac:dyDescent="0.25">
      <c r="A111" s="42"/>
      <c r="B111" s="42"/>
      <c r="C111" s="42"/>
      <c r="D111" s="44" t="s">
        <v>317</v>
      </c>
      <c r="E111" s="39" t="s">
        <v>318</v>
      </c>
      <c r="F111" s="38">
        <v>485</v>
      </c>
      <c r="G111" s="38" t="s">
        <v>143</v>
      </c>
      <c r="H111" s="38">
        <v>91</v>
      </c>
      <c r="I111" s="100">
        <v>1910</v>
      </c>
      <c r="J111" s="38">
        <f t="shared" si="2"/>
        <v>152800</v>
      </c>
      <c r="K111" s="40">
        <f t="shared" si="3"/>
        <v>152800</v>
      </c>
      <c r="L111" s="42"/>
      <c r="M111" s="42"/>
      <c r="N111" s="42"/>
      <c r="O111" s="42"/>
      <c r="P111" s="6"/>
      <c r="Q111" s="6"/>
    </row>
    <row r="112" spans="1:17" x14ac:dyDescent="0.25">
      <c r="A112" s="42"/>
      <c r="B112" s="42"/>
      <c r="C112" s="42"/>
      <c r="D112" s="44" t="s">
        <v>319</v>
      </c>
      <c r="E112" s="39" t="s">
        <v>320</v>
      </c>
      <c r="F112" s="38">
        <v>695</v>
      </c>
      <c r="G112" s="38" t="s">
        <v>146</v>
      </c>
      <c r="H112" s="38">
        <v>106</v>
      </c>
      <c r="I112" s="100">
        <v>2517</v>
      </c>
      <c r="J112" s="38">
        <f t="shared" si="2"/>
        <v>201360</v>
      </c>
      <c r="K112" s="40">
        <f t="shared" si="3"/>
        <v>201360</v>
      </c>
      <c r="L112" s="42"/>
      <c r="M112" s="42"/>
      <c r="N112" s="42"/>
      <c r="O112" s="42"/>
      <c r="P112" s="6"/>
      <c r="Q112" s="6"/>
    </row>
    <row r="113" spans="1:17" x14ac:dyDescent="0.25">
      <c r="A113" s="42"/>
      <c r="B113" s="42"/>
      <c r="C113" s="42"/>
      <c r="D113" s="44" t="s">
        <v>321</v>
      </c>
      <c r="E113" s="39" t="s">
        <v>322</v>
      </c>
      <c r="F113" s="38">
        <v>990</v>
      </c>
      <c r="G113" s="38" t="s">
        <v>149</v>
      </c>
      <c r="H113" s="38">
        <v>138</v>
      </c>
      <c r="I113" s="100">
        <v>2818</v>
      </c>
      <c r="J113" s="38">
        <f t="shared" si="2"/>
        <v>225440</v>
      </c>
      <c r="K113" s="40">
        <f t="shared" si="3"/>
        <v>225440</v>
      </c>
      <c r="L113" s="42"/>
      <c r="M113" s="42"/>
      <c r="N113" s="42"/>
      <c r="O113" s="42"/>
      <c r="P113" s="6"/>
      <c r="Q113" s="6"/>
    </row>
    <row r="114" spans="1:17" x14ac:dyDescent="0.25">
      <c r="A114" s="42"/>
      <c r="B114" s="42"/>
      <c r="C114" s="42"/>
      <c r="D114" s="44" t="s">
        <v>323</v>
      </c>
      <c r="E114" s="39" t="s">
        <v>324</v>
      </c>
      <c r="F114" s="38">
        <v>1200</v>
      </c>
      <c r="G114" s="38" t="s">
        <v>152</v>
      </c>
      <c r="H114" s="38">
        <v>190</v>
      </c>
      <c r="I114" s="100">
        <v>3437</v>
      </c>
      <c r="J114" s="38">
        <f t="shared" si="2"/>
        <v>274960</v>
      </c>
      <c r="K114" s="40">
        <f t="shared" si="3"/>
        <v>274960</v>
      </c>
      <c r="L114" s="42"/>
      <c r="M114" s="42"/>
      <c r="N114" s="42"/>
      <c r="O114" s="42"/>
      <c r="P114" s="6"/>
      <c r="Q114" s="6"/>
    </row>
    <row r="115" spans="1:17" x14ac:dyDescent="0.25">
      <c r="A115" s="42"/>
      <c r="B115" s="42"/>
      <c r="C115" s="42"/>
      <c r="D115" s="44" t="s">
        <v>325</v>
      </c>
      <c r="E115" s="39" t="s">
        <v>326</v>
      </c>
      <c r="F115" s="38">
        <v>1525</v>
      </c>
      <c r="G115" s="38" t="s">
        <v>155</v>
      </c>
      <c r="H115" s="38">
        <v>210</v>
      </c>
      <c r="I115" s="100">
        <v>4197</v>
      </c>
      <c r="J115" s="38">
        <f t="shared" si="2"/>
        <v>335760</v>
      </c>
      <c r="K115" s="40">
        <f t="shared" si="3"/>
        <v>335760</v>
      </c>
      <c r="L115" s="42"/>
      <c r="M115" s="42"/>
      <c r="N115" s="42"/>
      <c r="O115" s="42"/>
      <c r="P115" s="6"/>
      <c r="Q115" s="6"/>
    </row>
    <row r="116" spans="1:17" x14ac:dyDescent="0.25">
      <c r="A116" s="42"/>
      <c r="B116" s="42"/>
      <c r="C116" s="42"/>
      <c r="D116" s="44" t="s">
        <v>327</v>
      </c>
      <c r="E116" s="39" t="s">
        <v>328</v>
      </c>
      <c r="F116" s="38">
        <v>2030</v>
      </c>
      <c r="G116" s="38" t="s">
        <v>158</v>
      </c>
      <c r="H116" s="38">
        <v>256</v>
      </c>
      <c r="I116" s="100">
        <v>5637</v>
      </c>
      <c r="J116" s="38">
        <f t="shared" si="2"/>
        <v>450960</v>
      </c>
      <c r="K116" s="40">
        <f t="shared" si="3"/>
        <v>450960</v>
      </c>
      <c r="L116" s="42"/>
      <c r="M116" s="42"/>
      <c r="N116" s="42"/>
      <c r="O116" s="42"/>
      <c r="P116" s="6"/>
      <c r="Q116" s="6"/>
    </row>
    <row r="117" spans="1:17" x14ac:dyDescent="0.25">
      <c r="A117" s="42"/>
      <c r="B117" s="42"/>
      <c r="C117" s="42"/>
      <c r="D117" s="44" t="s">
        <v>329</v>
      </c>
      <c r="E117" s="39" t="s">
        <v>330</v>
      </c>
      <c r="F117" s="38">
        <v>3540</v>
      </c>
      <c r="G117" s="38" t="s">
        <v>161</v>
      </c>
      <c r="H117" s="38">
        <v>465</v>
      </c>
      <c r="I117" s="100" t="s">
        <v>235</v>
      </c>
      <c r="J117" s="66" t="s">
        <v>235</v>
      </c>
      <c r="K117" s="66" t="s">
        <v>235</v>
      </c>
      <c r="L117" s="42"/>
      <c r="M117" s="42"/>
      <c r="N117" s="42"/>
      <c r="O117" s="42"/>
      <c r="P117" s="6"/>
      <c r="Q117" s="6"/>
    </row>
    <row r="118" spans="1:17" x14ac:dyDescent="0.25">
      <c r="A118" s="42"/>
      <c r="B118" s="42"/>
      <c r="C118" s="42"/>
      <c r="D118" s="44" t="s">
        <v>331</v>
      </c>
      <c r="E118" s="39" t="s">
        <v>332</v>
      </c>
      <c r="F118" s="38">
        <v>4910</v>
      </c>
      <c r="G118" s="38" t="s">
        <v>164</v>
      </c>
      <c r="H118" s="38">
        <v>640</v>
      </c>
      <c r="I118" s="100" t="s">
        <v>235</v>
      </c>
      <c r="J118" s="66" t="s">
        <v>235</v>
      </c>
      <c r="K118" s="66" t="s">
        <v>235</v>
      </c>
      <c r="L118" s="42"/>
      <c r="M118" s="42"/>
      <c r="N118" s="42"/>
      <c r="O118" s="42"/>
      <c r="P118" s="6"/>
      <c r="Q118" s="6"/>
    </row>
    <row r="119" spans="1:17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38"/>
      <c r="K119" s="40"/>
      <c r="L119" s="42"/>
      <c r="M119" s="42"/>
      <c r="N119" s="42"/>
      <c r="O119" s="42"/>
      <c r="P119" s="6"/>
      <c r="Q119" s="6"/>
    </row>
    <row r="120" spans="1:17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38"/>
      <c r="K120" s="40"/>
      <c r="L120" s="42"/>
      <c r="M120" s="42"/>
      <c r="N120" s="42"/>
      <c r="O120" s="42"/>
      <c r="P120" s="6"/>
      <c r="Q120" s="6"/>
    </row>
    <row r="121" spans="1:17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38"/>
      <c r="K121" s="40"/>
      <c r="L121" s="42"/>
      <c r="M121" s="42"/>
      <c r="N121" s="42"/>
      <c r="O121" s="42"/>
      <c r="P121" s="6"/>
      <c r="Q121" s="6"/>
    </row>
    <row r="122" spans="1:17" ht="25.5" x14ac:dyDescent="0.35">
      <c r="A122" s="42"/>
      <c r="B122" s="42"/>
      <c r="C122" s="42"/>
      <c r="D122" s="50" t="s">
        <v>333</v>
      </c>
      <c r="E122" s="6"/>
      <c r="F122" s="42"/>
      <c r="G122" s="42" t="s">
        <v>334</v>
      </c>
      <c r="H122" s="6"/>
      <c r="I122" s="42"/>
      <c r="J122" s="38"/>
      <c r="K122" s="40"/>
      <c r="L122" s="42"/>
      <c r="M122" s="42"/>
      <c r="N122" s="42"/>
      <c r="O122" s="42"/>
      <c r="P122" s="6"/>
      <c r="Q122" s="6"/>
    </row>
    <row r="123" spans="1:17" x14ac:dyDescent="0.25">
      <c r="A123" s="42"/>
      <c r="B123" s="42"/>
      <c r="C123" s="42"/>
      <c r="D123" s="42"/>
      <c r="E123" s="6"/>
      <c r="F123" s="42"/>
      <c r="G123" s="42"/>
      <c r="H123" s="42"/>
      <c r="I123" s="42"/>
      <c r="J123" s="38"/>
      <c r="K123" s="40"/>
      <c r="L123" s="42"/>
      <c r="M123" s="42"/>
      <c r="N123" s="42"/>
      <c r="O123" s="42"/>
      <c r="P123" s="6"/>
      <c r="Q123" s="6"/>
    </row>
    <row r="124" spans="1:17" x14ac:dyDescent="0.25">
      <c r="A124" s="42"/>
      <c r="B124" s="42"/>
      <c r="C124" s="42"/>
      <c r="D124" s="42" t="s">
        <v>335</v>
      </c>
      <c r="E124" s="6"/>
      <c r="F124" s="42"/>
      <c r="G124" s="42"/>
      <c r="H124" s="42"/>
      <c r="I124" s="42"/>
      <c r="J124" s="38"/>
      <c r="K124" s="40"/>
      <c r="L124" s="42"/>
      <c r="M124" s="42"/>
      <c r="N124" s="42"/>
      <c r="O124" s="42"/>
      <c r="P124" s="6"/>
      <c r="Q124" s="6"/>
    </row>
    <row r="125" spans="1:17" x14ac:dyDescent="0.25">
      <c r="A125" s="42"/>
      <c r="B125" s="42"/>
      <c r="C125" s="42"/>
      <c r="D125" s="42" t="s">
        <v>336</v>
      </c>
      <c r="E125" s="6"/>
      <c r="F125" s="42"/>
      <c r="G125" s="42"/>
      <c r="H125" s="42"/>
      <c r="I125" s="42"/>
      <c r="J125" s="38"/>
      <c r="K125" s="40"/>
      <c r="L125" s="42"/>
      <c r="M125" s="42"/>
      <c r="N125" s="42"/>
      <c r="O125" s="42"/>
      <c r="P125" s="6"/>
      <c r="Q125" s="6"/>
    </row>
    <row r="126" spans="1:17" x14ac:dyDescent="0.25">
      <c r="A126" s="42"/>
      <c r="B126" s="42"/>
      <c r="C126" s="42"/>
      <c r="D126" s="42" t="s">
        <v>167</v>
      </c>
      <c r="E126" s="6"/>
      <c r="F126" s="42"/>
      <c r="G126" s="42"/>
      <c r="H126" s="42"/>
      <c r="I126" s="42"/>
      <c r="J126" s="38"/>
      <c r="K126" s="40"/>
      <c r="L126" s="42"/>
      <c r="M126" s="42"/>
      <c r="N126" s="42"/>
      <c r="O126" s="42"/>
      <c r="P126" s="6"/>
      <c r="Q126" s="6"/>
    </row>
    <row r="127" spans="1:17" x14ac:dyDescent="0.25">
      <c r="A127" s="42"/>
      <c r="B127" s="42"/>
      <c r="C127" s="42"/>
      <c r="D127" s="42" t="s">
        <v>242</v>
      </c>
      <c r="E127" s="6"/>
      <c r="F127" s="42"/>
      <c r="G127" s="42"/>
      <c r="H127" s="42"/>
      <c r="I127" s="42"/>
      <c r="J127" s="38"/>
      <c r="K127" s="40"/>
      <c r="L127" s="42"/>
      <c r="M127" s="42"/>
      <c r="N127" s="42"/>
      <c r="O127" s="42"/>
      <c r="P127" s="6"/>
      <c r="Q127" s="6"/>
    </row>
    <row r="128" spans="1:17" x14ac:dyDescent="0.25">
      <c r="A128" s="42"/>
      <c r="B128" s="42"/>
      <c r="C128" s="42"/>
      <c r="D128" s="42" t="s">
        <v>168</v>
      </c>
      <c r="E128" s="6"/>
      <c r="F128" s="42"/>
      <c r="G128" s="42"/>
      <c r="H128" s="42"/>
      <c r="I128" s="42"/>
      <c r="J128" s="38"/>
      <c r="K128" s="40"/>
      <c r="L128" s="42"/>
      <c r="M128" s="42"/>
      <c r="N128" s="42"/>
      <c r="O128" s="42"/>
      <c r="P128" s="6"/>
      <c r="Q128" s="6"/>
    </row>
    <row r="129" spans="1:17" x14ac:dyDescent="0.25">
      <c r="A129" s="42"/>
      <c r="B129" s="42"/>
      <c r="C129" s="42"/>
      <c r="D129" s="42" t="s">
        <v>172</v>
      </c>
      <c r="E129" s="6"/>
      <c r="F129" s="42"/>
      <c r="G129" s="42"/>
      <c r="H129" s="42"/>
      <c r="I129" s="42"/>
      <c r="J129" s="38"/>
      <c r="K129" s="40"/>
      <c r="L129" s="42"/>
      <c r="M129" s="42"/>
      <c r="N129" s="42"/>
      <c r="O129" s="42"/>
      <c r="P129" s="6"/>
      <c r="Q129" s="6"/>
    </row>
    <row r="130" spans="1:17" x14ac:dyDescent="0.25">
      <c r="A130" s="42"/>
      <c r="B130" s="42"/>
      <c r="C130" s="42"/>
      <c r="D130" s="42" t="s">
        <v>173</v>
      </c>
      <c r="E130" s="6"/>
      <c r="F130" s="42"/>
      <c r="G130" s="42"/>
      <c r="H130" s="42"/>
      <c r="I130" s="42"/>
      <c r="J130" s="38"/>
      <c r="K130" s="40"/>
      <c r="L130" s="42"/>
      <c r="M130" s="42"/>
      <c r="N130" s="42"/>
      <c r="O130" s="42"/>
      <c r="P130" s="6"/>
      <c r="Q130" s="6"/>
    </row>
    <row r="131" spans="1:17" x14ac:dyDescent="0.25">
      <c r="A131" s="42"/>
      <c r="B131" s="42"/>
      <c r="C131" s="42"/>
      <c r="D131" s="42" t="s">
        <v>174</v>
      </c>
      <c r="E131" s="6"/>
      <c r="F131" s="42"/>
      <c r="G131" s="42"/>
      <c r="H131" s="42"/>
      <c r="I131" s="42"/>
      <c r="J131" s="38"/>
      <c r="K131" s="40"/>
      <c r="L131" s="42"/>
      <c r="M131" s="42"/>
      <c r="N131" s="42"/>
      <c r="O131" s="42"/>
      <c r="P131" s="6"/>
      <c r="Q131" s="6"/>
    </row>
    <row r="132" spans="1:17" x14ac:dyDescent="0.25">
      <c r="A132" s="42"/>
      <c r="B132" s="42"/>
      <c r="C132" s="42"/>
      <c r="D132" s="42" t="s">
        <v>175</v>
      </c>
      <c r="E132" s="6"/>
      <c r="F132" s="42"/>
      <c r="G132" s="42"/>
      <c r="H132" s="42"/>
      <c r="I132" s="42"/>
      <c r="J132" s="38"/>
      <c r="K132" s="40"/>
      <c r="L132" s="42"/>
      <c r="M132" s="42"/>
      <c r="N132" s="42"/>
      <c r="O132" s="42"/>
      <c r="P132" s="6"/>
      <c r="Q132" s="6"/>
    </row>
    <row r="133" spans="1:17" x14ac:dyDescent="0.25">
      <c r="A133" s="42"/>
      <c r="B133" s="42"/>
      <c r="C133" s="42"/>
      <c r="D133" s="42" t="s">
        <v>243</v>
      </c>
      <c r="E133" s="6"/>
      <c r="F133" s="42"/>
      <c r="G133" s="42"/>
      <c r="H133" s="42"/>
      <c r="I133" s="42"/>
      <c r="J133" s="38"/>
      <c r="K133" s="40"/>
      <c r="L133" s="42"/>
      <c r="M133" s="42"/>
      <c r="N133" s="42"/>
      <c r="O133" s="42"/>
      <c r="P133" s="6"/>
      <c r="Q133" s="6"/>
    </row>
    <row r="134" spans="1:17" ht="20.25" x14ac:dyDescent="0.3">
      <c r="A134" s="42"/>
      <c r="B134" s="42"/>
      <c r="C134" s="42"/>
      <c r="D134" s="42"/>
      <c r="E134" s="54"/>
      <c r="F134" s="42"/>
      <c r="G134" s="42"/>
      <c r="H134" s="55"/>
      <c r="I134" s="42"/>
      <c r="J134" s="38"/>
      <c r="K134" s="40"/>
      <c r="L134" s="42"/>
      <c r="M134" s="42"/>
      <c r="N134" s="42"/>
      <c r="O134" s="42"/>
      <c r="P134" s="6"/>
      <c r="Q134" s="6"/>
    </row>
    <row r="135" spans="1:17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38"/>
      <c r="K135" s="40"/>
      <c r="L135" s="42"/>
      <c r="M135" s="42"/>
      <c r="N135" s="42"/>
      <c r="O135" s="42"/>
      <c r="P135" s="6"/>
      <c r="Q135" s="6"/>
    </row>
    <row r="136" spans="1:17" x14ac:dyDescent="0.25">
      <c r="A136" s="42"/>
      <c r="B136" s="42"/>
      <c r="C136" s="42"/>
      <c r="D136" s="74" t="s">
        <v>89</v>
      </c>
      <c r="E136" s="74" t="s">
        <v>85</v>
      </c>
      <c r="F136" s="74" t="s">
        <v>177</v>
      </c>
      <c r="G136" s="74" t="s">
        <v>178</v>
      </c>
      <c r="H136" s="74" t="s">
        <v>179</v>
      </c>
      <c r="I136" s="74" t="s">
        <v>180</v>
      </c>
      <c r="J136" s="13" t="s">
        <v>130</v>
      </c>
      <c r="K136" s="28" t="s">
        <v>134</v>
      </c>
      <c r="L136" s="42"/>
      <c r="M136" s="42"/>
      <c r="N136" s="42"/>
      <c r="O136" s="42"/>
      <c r="P136" s="6"/>
      <c r="Q136" s="6"/>
    </row>
    <row r="137" spans="1:17" x14ac:dyDescent="0.25">
      <c r="A137" s="42"/>
      <c r="B137" s="42"/>
      <c r="C137" s="42"/>
      <c r="D137" s="38" t="s">
        <v>337</v>
      </c>
      <c r="E137" s="39" t="s">
        <v>338</v>
      </c>
      <c r="F137" s="38">
        <v>211</v>
      </c>
      <c r="G137" s="38" t="s">
        <v>137</v>
      </c>
      <c r="H137" s="38">
        <v>50</v>
      </c>
      <c r="I137" s="38">
        <v>528</v>
      </c>
      <c r="J137" s="38">
        <f t="shared" si="2"/>
        <v>42240</v>
      </c>
      <c r="K137" s="40">
        <f t="shared" si="3"/>
        <v>42240</v>
      </c>
      <c r="L137" s="42"/>
      <c r="M137" s="42"/>
      <c r="N137" s="42"/>
      <c r="O137" s="42"/>
      <c r="P137" s="6"/>
      <c r="Q137" s="6"/>
    </row>
    <row r="138" spans="1:17" x14ac:dyDescent="0.25">
      <c r="A138" s="42"/>
      <c r="B138" s="42"/>
      <c r="C138" s="42"/>
      <c r="D138" s="38" t="s">
        <v>339</v>
      </c>
      <c r="E138" s="39" t="s">
        <v>340</v>
      </c>
      <c r="F138" s="38">
        <v>295</v>
      </c>
      <c r="G138" s="38" t="s">
        <v>140</v>
      </c>
      <c r="H138" s="38">
        <v>65</v>
      </c>
      <c r="I138" s="38">
        <v>771</v>
      </c>
      <c r="J138" s="38">
        <f t="shared" si="2"/>
        <v>61680</v>
      </c>
      <c r="K138" s="40">
        <f t="shared" si="3"/>
        <v>61680</v>
      </c>
      <c r="L138" s="42"/>
      <c r="M138" s="42"/>
      <c r="N138" s="42"/>
      <c r="O138" s="42"/>
      <c r="P138" s="6"/>
      <c r="Q138" s="6"/>
    </row>
    <row r="139" spans="1:17" x14ac:dyDescent="0.25">
      <c r="A139" s="42"/>
      <c r="B139" s="42"/>
      <c r="C139" s="42"/>
      <c r="D139" s="38" t="s">
        <v>341</v>
      </c>
      <c r="E139" s="39" t="s">
        <v>342</v>
      </c>
      <c r="F139" s="38">
        <v>485</v>
      </c>
      <c r="G139" s="38" t="s">
        <v>143</v>
      </c>
      <c r="H139" s="38">
        <v>87</v>
      </c>
      <c r="I139" s="38">
        <v>1144</v>
      </c>
      <c r="J139" s="38">
        <f t="shared" si="2"/>
        <v>91520</v>
      </c>
      <c r="K139" s="40">
        <f t="shared" si="3"/>
        <v>91520</v>
      </c>
      <c r="L139" s="42"/>
      <c r="M139" s="42"/>
      <c r="N139" s="42"/>
      <c r="O139" s="42"/>
      <c r="P139" s="6"/>
      <c r="Q139" s="6"/>
    </row>
    <row r="140" spans="1:17" x14ac:dyDescent="0.25">
      <c r="A140" s="42"/>
      <c r="B140" s="42"/>
      <c r="C140" s="42"/>
      <c r="D140" s="38" t="s">
        <v>343</v>
      </c>
      <c r="E140" s="39" t="s">
        <v>344</v>
      </c>
      <c r="F140" s="38">
        <v>695</v>
      </c>
      <c r="G140" s="38" t="s">
        <v>146</v>
      </c>
      <c r="H140" s="38">
        <v>101</v>
      </c>
      <c r="I140" s="38">
        <v>1750</v>
      </c>
      <c r="J140" s="38">
        <f t="shared" si="2"/>
        <v>140000</v>
      </c>
      <c r="K140" s="40">
        <f t="shared" si="3"/>
        <v>140000</v>
      </c>
      <c r="L140" s="42"/>
      <c r="M140" s="42"/>
      <c r="N140" s="42"/>
      <c r="O140" s="42"/>
      <c r="P140" s="6"/>
      <c r="Q140" s="6"/>
    </row>
    <row r="141" spans="1:17" x14ac:dyDescent="0.25">
      <c r="A141" s="42"/>
      <c r="B141" s="42"/>
      <c r="C141" s="42"/>
      <c r="D141" s="38" t="s">
        <v>345</v>
      </c>
      <c r="E141" s="39" t="s">
        <v>346</v>
      </c>
      <c r="F141" s="38">
        <v>990</v>
      </c>
      <c r="G141" s="38" t="s">
        <v>149</v>
      </c>
      <c r="H141" s="38">
        <v>131</v>
      </c>
      <c r="I141" s="38">
        <v>1977</v>
      </c>
      <c r="J141" s="38">
        <f t="shared" si="2"/>
        <v>158160</v>
      </c>
      <c r="K141" s="40">
        <f t="shared" si="3"/>
        <v>158160</v>
      </c>
      <c r="L141" s="42"/>
      <c r="M141" s="42"/>
      <c r="N141" s="42"/>
      <c r="O141" s="42"/>
      <c r="P141" s="6"/>
      <c r="Q141" s="6"/>
    </row>
    <row r="142" spans="1:17" x14ac:dyDescent="0.25">
      <c r="A142" s="42"/>
      <c r="B142" s="42"/>
      <c r="C142" s="42"/>
      <c r="D142" s="38" t="s">
        <v>347</v>
      </c>
      <c r="E142" s="39" t="s">
        <v>348</v>
      </c>
      <c r="F142" s="38">
        <v>1525</v>
      </c>
      <c r="G142" s="38" t="s">
        <v>155</v>
      </c>
      <c r="H142" s="38">
        <v>200</v>
      </c>
      <c r="I142" s="38" t="s">
        <v>349</v>
      </c>
      <c r="J142" s="66" t="s">
        <v>235</v>
      </c>
      <c r="K142" s="66" t="s">
        <v>235</v>
      </c>
      <c r="L142" s="42"/>
      <c r="M142" s="42"/>
      <c r="N142" s="42"/>
      <c r="O142" s="42"/>
      <c r="P142" s="6"/>
      <c r="Q142" s="6"/>
    </row>
    <row r="143" spans="1:17" x14ac:dyDescent="0.25">
      <c r="A143" s="42"/>
      <c r="B143" s="42"/>
      <c r="C143" s="42"/>
      <c r="D143" s="38" t="s">
        <v>350</v>
      </c>
      <c r="E143" s="39" t="s">
        <v>351</v>
      </c>
      <c r="F143" s="38">
        <v>2030</v>
      </c>
      <c r="G143" s="38" t="s">
        <v>158</v>
      </c>
      <c r="H143" s="38">
        <v>246</v>
      </c>
      <c r="I143" s="38" t="s">
        <v>349</v>
      </c>
      <c r="J143" s="66" t="s">
        <v>235</v>
      </c>
      <c r="K143" s="66" t="s">
        <v>235</v>
      </c>
      <c r="L143" s="42"/>
      <c r="M143" s="42"/>
      <c r="N143" s="42"/>
      <c r="O143" s="42"/>
      <c r="P143" s="6"/>
      <c r="Q143" s="6"/>
    </row>
    <row r="144" spans="1:17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38"/>
      <c r="K144" s="40"/>
      <c r="L144" s="42"/>
      <c r="M144" s="42"/>
      <c r="N144" s="42"/>
      <c r="O144" s="42"/>
      <c r="P144" s="6"/>
      <c r="Q144" s="6"/>
    </row>
    <row r="145" spans="1:17" x14ac:dyDescent="0.25">
      <c r="A145" s="42"/>
      <c r="B145" s="42"/>
      <c r="C145" s="42"/>
      <c r="D145" s="42"/>
      <c r="E145" s="39"/>
      <c r="F145" s="38"/>
      <c r="G145" s="40"/>
      <c r="H145" s="38"/>
      <c r="I145" s="38"/>
      <c r="J145" s="38"/>
      <c r="K145" s="40"/>
      <c r="L145" s="42"/>
      <c r="M145" s="42"/>
      <c r="N145" s="42"/>
      <c r="O145" s="42"/>
      <c r="P145" s="6"/>
      <c r="Q145" s="6"/>
    </row>
    <row r="146" spans="1:17" x14ac:dyDescent="0.25">
      <c r="A146" s="42"/>
      <c r="B146" s="42"/>
      <c r="C146" s="42"/>
      <c r="D146" s="42"/>
      <c r="E146" s="39"/>
      <c r="F146" s="38"/>
      <c r="G146" s="40"/>
      <c r="H146" s="38"/>
      <c r="I146" s="38"/>
      <c r="J146" s="38"/>
      <c r="K146" s="40"/>
      <c r="L146" s="42"/>
      <c r="M146" s="42"/>
      <c r="N146" s="42"/>
      <c r="O146" s="42"/>
      <c r="P146" s="6"/>
      <c r="Q146" s="6"/>
    </row>
    <row r="147" spans="1:17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38"/>
      <c r="K147" s="40"/>
      <c r="L147" s="42"/>
      <c r="M147" s="42"/>
      <c r="N147" s="42"/>
      <c r="O147" s="42"/>
      <c r="P147" s="6"/>
      <c r="Q147" s="6"/>
    </row>
    <row r="148" spans="1:17" x14ac:dyDescent="0.25">
      <c r="A148" s="42"/>
      <c r="B148" s="42"/>
      <c r="C148" s="42"/>
      <c r="D148" s="42"/>
      <c r="E148" s="53"/>
      <c r="F148" s="42"/>
      <c r="G148" s="42"/>
      <c r="H148" s="42"/>
      <c r="I148" s="42"/>
      <c r="J148" s="38"/>
      <c r="K148" s="40"/>
      <c r="L148" s="42"/>
      <c r="M148" s="42"/>
      <c r="N148" s="42"/>
      <c r="O148" s="42"/>
      <c r="P148" s="6"/>
      <c r="Q148" s="6"/>
    </row>
    <row r="149" spans="1:17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38"/>
      <c r="K149" s="40"/>
      <c r="L149" s="42"/>
      <c r="M149" s="42"/>
      <c r="N149" s="42"/>
      <c r="O149" s="42"/>
      <c r="P149" s="6"/>
      <c r="Q149" s="6"/>
    </row>
    <row r="150" spans="1:17" ht="25.5" x14ac:dyDescent="0.35">
      <c r="A150" s="42"/>
      <c r="B150" s="42"/>
      <c r="C150" s="42"/>
      <c r="D150" s="50" t="s">
        <v>352</v>
      </c>
      <c r="E150" s="6"/>
      <c r="F150" s="42"/>
      <c r="G150" s="42"/>
      <c r="H150" s="42" t="s">
        <v>334</v>
      </c>
      <c r="I150" s="42"/>
      <c r="J150" s="38"/>
      <c r="K150" s="40"/>
      <c r="L150" s="42"/>
      <c r="M150" s="42"/>
      <c r="N150" s="42"/>
      <c r="O150" s="42"/>
      <c r="P150" s="6"/>
      <c r="Q150" s="6"/>
    </row>
    <row r="151" spans="1:17" x14ac:dyDescent="0.25">
      <c r="A151" s="42"/>
      <c r="B151" s="42"/>
      <c r="C151" s="42"/>
      <c r="D151" s="42"/>
      <c r="E151" s="6"/>
      <c r="F151" s="42"/>
      <c r="G151" s="42"/>
      <c r="H151" s="42"/>
      <c r="I151" s="42"/>
      <c r="J151" s="38"/>
      <c r="K151" s="40"/>
      <c r="L151" s="42"/>
      <c r="M151" s="42"/>
      <c r="N151" s="42"/>
      <c r="O151" s="42"/>
      <c r="P151" s="6"/>
      <c r="Q151" s="6"/>
    </row>
    <row r="152" spans="1:17" x14ac:dyDescent="0.25">
      <c r="A152" s="42"/>
      <c r="B152" s="42"/>
      <c r="C152" s="42"/>
      <c r="D152" s="42" t="s">
        <v>353</v>
      </c>
      <c r="E152" s="6"/>
      <c r="F152" s="42"/>
      <c r="G152" s="42"/>
      <c r="H152" s="42"/>
      <c r="I152" s="42"/>
      <c r="J152" s="38"/>
      <c r="K152" s="40"/>
      <c r="L152" s="42"/>
      <c r="M152" s="42"/>
      <c r="N152" s="42"/>
      <c r="O152" s="42"/>
      <c r="P152" s="6"/>
      <c r="Q152" s="6"/>
    </row>
    <row r="153" spans="1:17" x14ac:dyDescent="0.25">
      <c r="A153" s="42"/>
      <c r="B153" s="42"/>
      <c r="C153" s="42"/>
      <c r="D153" s="42" t="s">
        <v>354</v>
      </c>
      <c r="E153" s="6"/>
      <c r="F153" s="42"/>
      <c r="G153" s="42"/>
      <c r="H153" s="42"/>
      <c r="I153" s="42"/>
      <c r="J153" s="38"/>
      <c r="K153" s="40"/>
      <c r="L153" s="42"/>
      <c r="M153" s="42"/>
      <c r="N153" s="42"/>
      <c r="O153" s="42"/>
      <c r="P153" s="6"/>
      <c r="Q153" s="6"/>
    </row>
    <row r="154" spans="1:17" x14ac:dyDescent="0.25">
      <c r="A154" s="42"/>
      <c r="B154" s="42"/>
      <c r="C154" s="42"/>
      <c r="D154" s="42" t="s">
        <v>167</v>
      </c>
      <c r="E154" s="6"/>
      <c r="F154" s="42"/>
      <c r="G154" s="42"/>
      <c r="H154" s="42"/>
      <c r="I154" s="42"/>
      <c r="J154" s="38"/>
      <c r="K154" s="40"/>
      <c r="L154" s="42"/>
      <c r="M154" s="42"/>
      <c r="N154" s="42"/>
      <c r="O154" s="42"/>
      <c r="P154" s="6"/>
      <c r="Q154" s="6"/>
    </row>
    <row r="155" spans="1:17" x14ac:dyDescent="0.25">
      <c r="A155" s="42"/>
      <c r="B155" s="42"/>
      <c r="C155" s="42"/>
      <c r="D155" s="42" t="s">
        <v>242</v>
      </c>
      <c r="E155" s="6"/>
      <c r="F155" s="42"/>
      <c r="G155" s="42"/>
      <c r="H155" s="42"/>
      <c r="I155" s="42"/>
      <c r="J155" s="38"/>
      <c r="K155" s="40"/>
      <c r="L155" s="42"/>
      <c r="M155" s="42"/>
      <c r="N155" s="42"/>
      <c r="O155" s="42"/>
      <c r="P155" s="6"/>
      <c r="Q155" s="6"/>
    </row>
    <row r="156" spans="1:17" x14ac:dyDescent="0.25">
      <c r="A156" s="42"/>
      <c r="B156" s="42"/>
      <c r="C156" s="42"/>
      <c r="D156" s="42" t="s">
        <v>168</v>
      </c>
      <c r="E156" s="6"/>
      <c r="F156" s="42"/>
      <c r="G156" s="42"/>
      <c r="H156" s="42"/>
      <c r="I156" s="42"/>
      <c r="J156" s="38"/>
      <c r="K156" s="40"/>
      <c r="L156" s="42"/>
      <c r="M156" s="42"/>
      <c r="N156" s="42"/>
      <c r="O156" s="42"/>
      <c r="P156" s="6"/>
      <c r="Q156" s="6"/>
    </row>
    <row r="157" spans="1:17" x14ac:dyDescent="0.25">
      <c r="A157" s="42"/>
      <c r="B157" s="42"/>
      <c r="C157" s="42"/>
      <c r="D157" s="42" t="s">
        <v>171</v>
      </c>
      <c r="E157" s="6"/>
      <c r="F157" s="42"/>
      <c r="G157" s="42"/>
      <c r="H157" s="42"/>
      <c r="I157" s="42"/>
      <c r="J157" s="38"/>
      <c r="K157" s="40"/>
      <c r="L157" s="42"/>
      <c r="M157" s="42"/>
      <c r="N157" s="42"/>
      <c r="O157" s="42"/>
      <c r="P157" s="6"/>
      <c r="Q157" s="6"/>
    </row>
    <row r="158" spans="1:17" x14ac:dyDescent="0.25">
      <c r="A158" s="42"/>
      <c r="B158" s="42"/>
      <c r="C158" s="42"/>
      <c r="D158" s="42" t="s">
        <v>172</v>
      </c>
      <c r="E158" s="6"/>
      <c r="F158" s="42"/>
      <c r="G158" s="42"/>
      <c r="H158" s="42"/>
      <c r="I158" s="42"/>
      <c r="J158" s="38"/>
      <c r="K158" s="40"/>
      <c r="L158" s="42"/>
      <c r="M158" s="42"/>
      <c r="N158" s="42"/>
      <c r="O158" s="42"/>
      <c r="P158" s="6"/>
      <c r="Q158" s="6"/>
    </row>
    <row r="159" spans="1:17" x14ac:dyDescent="0.25">
      <c r="A159" s="42"/>
      <c r="B159" s="42"/>
      <c r="C159" s="42"/>
      <c r="D159" s="42" t="s">
        <v>173</v>
      </c>
      <c r="E159" s="6"/>
      <c r="F159" s="42"/>
      <c r="G159" s="42"/>
      <c r="H159" s="42"/>
      <c r="I159" s="42"/>
      <c r="J159" s="38"/>
      <c r="K159" s="40"/>
      <c r="L159" s="42"/>
      <c r="M159" s="42"/>
      <c r="N159" s="42"/>
      <c r="O159" s="42"/>
      <c r="P159" s="6"/>
      <c r="Q159" s="6"/>
    </row>
    <row r="160" spans="1:17" x14ac:dyDescent="0.25">
      <c r="A160" s="42"/>
      <c r="B160" s="42"/>
      <c r="C160" s="42"/>
      <c r="D160" s="42" t="s">
        <v>174</v>
      </c>
      <c r="E160" s="6"/>
      <c r="F160" s="42"/>
      <c r="G160" s="42"/>
      <c r="H160" s="42"/>
      <c r="I160" s="42"/>
      <c r="J160" s="38"/>
      <c r="K160" s="40"/>
      <c r="L160" s="42"/>
      <c r="M160" s="42"/>
      <c r="N160" s="42"/>
      <c r="O160" s="42"/>
      <c r="P160" s="6"/>
      <c r="Q160" s="6"/>
    </row>
    <row r="161" spans="1:17" x14ac:dyDescent="0.25">
      <c r="A161" s="42"/>
      <c r="B161" s="42"/>
      <c r="C161" s="42"/>
      <c r="D161" s="42" t="s">
        <v>175</v>
      </c>
      <c r="E161" s="6"/>
      <c r="F161" s="42"/>
      <c r="G161" s="42"/>
      <c r="H161" s="42"/>
      <c r="I161" s="42"/>
      <c r="J161" s="38"/>
      <c r="K161" s="40"/>
      <c r="L161" s="42"/>
      <c r="M161" s="42"/>
      <c r="N161" s="42"/>
      <c r="O161" s="42"/>
      <c r="P161" s="6"/>
      <c r="Q161" s="6"/>
    </row>
    <row r="162" spans="1:17" x14ac:dyDescent="0.25">
      <c r="A162" s="42"/>
      <c r="B162" s="42"/>
      <c r="C162" s="42"/>
      <c r="D162" s="42" t="s">
        <v>243</v>
      </c>
      <c r="E162" s="6"/>
      <c r="F162" s="42"/>
      <c r="G162" s="42"/>
      <c r="H162" s="42"/>
      <c r="I162" s="42"/>
      <c r="J162" s="38"/>
      <c r="K162" s="40"/>
      <c r="L162" s="42"/>
      <c r="M162" s="42"/>
      <c r="N162" s="42"/>
      <c r="O162" s="42"/>
      <c r="P162" s="6"/>
      <c r="Q162" s="6"/>
    </row>
    <row r="163" spans="1:17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38"/>
      <c r="K163" s="40"/>
      <c r="L163" s="42"/>
      <c r="M163" s="42"/>
      <c r="N163" s="42"/>
      <c r="O163" s="42"/>
      <c r="P163" s="6"/>
      <c r="Q163" s="6"/>
    </row>
    <row r="164" spans="1:17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38"/>
      <c r="K164" s="40"/>
      <c r="L164" s="42"/>
      <c r="M164" s="42"/>
      <c r="N164" s="42"/>
      <c r="O164" s="42"/>
      <c r="P164" s="6"/>
      <c r="Q164" s="6"/>
    </row>
    <row r="165" spans="1:17" x14ac:dyDescent="0.25">
      <c r="A165" s="42"/>
      <c r="B165" s="42"/>
      <c r="C165" s="42"/>
      <c r="D165" s="74" t="s">
        <v>89</v>
      </c>
      <c r="E165" s="74" t="s">
        <v>85</v>
      </c>
      <c r="F165" s="74" t="s">
        <v>177</v>
      </c>
      <c r="G165" s="74" t="s">
        <v>178</v>
      </c>
      <c r="H165" s="74" t="s">
        <v>179</v>
      </c>
      <c r="I165" s="74" t="s">
        <v>180</v>
      </c>
      <c r="J165" s="13" t="s">
        <v>130</v>
      </c>
      <c r="K165" s="28" t="s">
        <v>134</v>
      </c>
      <c r="L165" s="42"/>
      <c r="M165" s="42"/>
      <c r="N165" s="42"/>
      <c r="O165" s="42"/>
      <c r="P165" s="6"/>
      <c r="Q165" s="6"/>
    </row>
    <row r="166" spans="1:17" x14ac:dyDescent="0.25">
      <c r="A166" s="42"/>
      <c r="B166" s="42"/>
      <c r="C166" s="42"/>
      <c r="D166" s="38" t="s">
        <v>355</v>
      </c>
      <c r="E166" s="39" t="s">
        <v>356</v>
      </c>
      <c r="F166" s="38">
        <v>211</v>
      </c>
      <c r="G166" s="38" t="s">
        <v>137</v>
      </c>
      <c r="H166" s="38">
        <v>53</v>
      </c>
      <c r="I166" s="62">
        <v>556</v>
      </c>
      <c r="J166" s="38">
        <f t="shared" ref="J166:J170" si="4">I166*$J$18</f>
        <v>44480</v>
      </c>
      <c r="K166" s="40">
        <f t="shared" ref="K166:K170" si="5">((100-$K$18)/100)*J166</f>
        <v>44480</v>
      </c>
      <c r="L166" s="42"/>
      <c r="M166" s="42"/>
      <c r="N166" s="42"/>
      <c r="O166" s="42"/>
      <c r="P166" s="6"/>
      <c r="Q166" s="6"/>
    </row>
    <row r="167" spans="1:17" x14ac:dyDescent="0.25">
      <c r="A167" s="42"/>
      <c r="B167" s="42"/>
      <c r="C167" s="42"/>
      <c r="D167" s="38" t="s">
        <v>357</v>
      </c>
      <c r="E167" s="39" t="s">
        <v>358</v>
      </c>
      <c r="F167" s="38">
        <v>295</v>
      </c>
      <c r="G167" s="38" t="s">
        <v>140</v>
      </c>
      <c r="H167" s="38">
        <v>68</v>
      </c>
      <c r="I167" s="38">
        <v>835</v>
      </c>
      <c r="J167" s="38">
        <f t="shared" si="4"/>
        <v>66800</v>
      </c>
      <c r="K167" s="40">
        <f t="shared" si="5"/>
        <v>66800</v>
      </c>
      <c r="L167" s="42"/>
      <c r="M167" s="42"/>
      <c r="N167" s="42"/>
      <c r="O167" s="42"/>
      <c r="P167" s="6"/>
      <c r="Q167" s="6"/>
    </row>
    <row r="168" spans="1:17" x14ac:dyDescent="0.25">
      <c r="A168" s="42"/>
      <c r="B168" s="42"/>
      <c r="C168" s="42"/>
      <c r="D168" s="38" t="s">
        <v>359</v>
      </c>
      <c r="E168" s="39" t="s">
        <v>360</v>
      </c>
      <c r="F168" s="38">
        <v>485</v>
      </c>
      <c r="G168" s="38" t="s">
        <v>143</v>
      </c>
      <c r="H168" s="38">
        <v>91</v>
      </c>
      <c r="I168" s="38">
        <v>1250</v>
      </c>
      <c r="J168" s="38">
        <f t="shared" si="4"/>
        <v>100000</v>
      </c>
      <c r="K168" s="40">
        <f t="shared" si="5"/>
        <v>100000</v>
      </c>
      <c r="L168" s="42"/>
      <c r="M168" s="42"/>
      <c r="N168" s="42"/>
      <c r="O168" s="42"/>
      <c r="P168" s="6"/>
      <c r="Q168" s="6"/>
    </row>
    <row r="169" spans="1:17" x14ac:dyDescent="0.25">
      <c r="A169" s="42"/>
      <c r="B169" s="42"/>
      <c r="C169" s="42"/>
      <c r="D169" s="38" t="s">
        <v>361</v>
      </c>
      <c r="E169" s="39" t="s">
        <v>362</v>
      </c>
      <c r="F169" s="38">
        <v>695</v>
      </c>
      <c r="G169" s="38" t="s">
        <v>146</v>
      </c>
      <c r="H169" s="38">
        <v>106</v>
      </c>
      <c r="I169" s="38">
        <v>1808</v>
      </c>
      <c r="J169" s="38">
        <f t="shared" si="4"/>
        <v>144640</v>
      </c>
      <c r="K169" s="40">
        <f t="shared" si="5"/>
        <v>144640</v>
      </c>
      <c r="L169" s="42"/>
      <c r="M169" s="42"/>
      <c r="N169" s="42"/>
      <c r="O169" s="42"/>
      <c r="P169" s="6"/>
      <c r="Q169" s="6"/>
    </row>
    <row r="170" spans="1:17" x14ac:dyDescent="0.25">
      <c r="A170" s="42"/>
      <c r="B170" s="42"/>
      <c r="C170" s="42"/>
      <c r="D170" s="38" t="s">
        <v>363</v>
      </c>
      <c r="E170" s="39" t="s">
        <v>364</v>
      </c>
      <c r="F170" s="38">
        <v>990</v>
      </c>
      <c r="G170" s="38" t="s">
        <v>149</v>
      </c>
      <c r="H170" s="38">
        <v>138</v>
      </c>
      <c r="I170" s="38">
        <v>2317</v>
      </c>
      <c r="J170" s="38">
        <f t="shared" si="4"/>
        <v>185360</v>
      </c>
      <c r="K170" s="40">
        <f t="shared" si="5"/>
        <v>185360</v>
      </c>
      <c r="L170" s="42"/>
      <c r="M170" s="42"/>
      <c r="N170" s="42"/>
      <c r="O170" s="42"/>
      <c r="P170" s="6"/>
      <c r="Q170" s="6"/>
    </row>
    <row r="171" spans="1:17" x14ac:dyDescent="0.25">
      <c r="A171" s="42"/>
      <c r="B171" s="42"/>
      <c r="C171" s="42"/>
      <c r="D171" s="38" t="s">
        <v>365</v>
      </c>
      <c r="E171" s="39" t="s">
        <v>366</v>
      </c>
      <c r="F171" s="38">
        <v>1525</v>
      </c>
      <c r="G171" s="38" t="s">
        <v>155</v>
      </c>
      <c r="H171" s="38">
        <v>210</v>
      </c>
      <c r="I171" s="38" t="s">
        <v>349</v>
      </c>
      <c r="J171" s="66" t="s">
        <v>235</v>
      </c>
      <c r="K171" s="66" t="s">
        <v>235</v>
      </c>
      <c r="L171" s="42"/>
      <c r="M171" s="42"/>
      <c r="N171" s="42"/>
      <c r="O171" s="42"/>
      <c r="P171" s="6"/>
      <c r="Q171" s="6"/>
    </row>
    <row r="172" spans="1:17" x14ac:dyDescent="0.25">
      <c r="A172" s="42"/>
      <c r="B172" s="42"/>
      <c r="C172" s="42"/>
      <c r="D172" s="38" t="s">
        <v>367</v>
      </c>
      <c r="E172" s="39" t="s">
        <v>368</v>
      </c>
      <c r="F172" s="38">
        <v>2030</v>
      </c>
      <c r="G172" s="38" t="s">
        <v>158</v>
      </c>
      <c r="H172" s="38">
        <v>256</v>
      </c>
      <c r="I172" s="38" t="s">
        <v>349</v>
      </c>
      <c r="J172" s="66" t="s">
        <v>235</v>
      </c>
      <c r="K172" s="66" t="s">
        <v>235</v>
      </c>
      <c r="L172" s="42"/>
      <c r="M172" s="42"/>
      <c r="N172" s="42"/>
      <c r="O172" s="42"/>
      <c r="P172" s="6"/>
      <c r="Q172" s="6"/>
    </row>
    <row r="173" spans="1:17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6"/>
      <c r="Q173" s="6"/>
    </row>
    <row r="174" spans="1:17" x14ac:dyDescent="0.25">
      <c r="A174" s="42"/>
      <c r="B174" s="42"/>
      <c r="C174" s="42"/>
      <c r="D174" s="42"/>
      <c r="E174" s="39"/>
      <c r="F174" s="38"/>
      <c r="G174" s="40"/>
      <c r="H174" s="38"/>
      <c r="I174" s="38"/>
      <c r="J174" s="38"/>
      <c r="K174" s="42"/>
      <c r="L174" s="42"/>
      <c r="M174" s="42"/>
      <c r="N174" s="42"/>
      <c r="O174" s="42"/>
      <c r="P174" s="6"/>
      <c r="Q174" s="6"/>
    </row>
    <row r="175" spans="1:17" x14ac:dyDescent="0.25">
      <c r="A175" s="42"/>
      <c r="B175" s="42"/>
      <c r="C175" s="42"/>
      <c r="D175" s="42"/>
      <c r="E175" s="39"/>
      <c r="F175" s="38"/>
      <c r="G175" s="40"/>
      <c r="H175" s="38"/>
      <c r="I175" s="38"/>
      <c r="J175" s="38"/>
      <c r="K175" s="42"/>
      <c r="L175" s="42"/>
      <c r="M175" s="42"/>
      <c r="N175" s="42"/>
      <c r="O175" s="42"/>
      <c r="P175" s="6"/>
      <c r="Q175" s="6"/>
    </row>
    <row r="176" spans="1:17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6"/>
      <c r="Q176" s="6"/>
    </row>
    <row r="177" spans="1:26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6"/>
      <c r="Q177" s="6"/>
    </row>
    <row r="178" spans="1:26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6"/>
      <c r="Q178" s="6"/>
    </row>
    <row r="179" spans="1:26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</sheetData>
  <mergeCells count="3">
    <mergeCell ref="E76:G76"/>
    <mergeCell ref="E106:G106"/>
    <mergeCell ref="I2:K2"/>
  </mergeCells>
  <hyperlinks>
    <hyperlink ref="F2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82"/>
  <sheetViews>
    <sheetView tabSelected="1" workbookViewId="0">
      <selection activeCell="Q18" sqref="Q18"/>
    </sheetView>
  </sheetViews>
  <sheetFormatPr defaultRowHeight="15" x14ac:dyDescent="0.25"/>
  <cols>
    <col min="4" max="4" width="15.42578125" customWidth="1"/>
    <col min="6" max="6" width="11.42578125" customWidth="1"/>
    <col min="8" max="8" width="14.42578125" customWidth="1"/>
    <col min="10" max="10" width="12.28515625" customWidth="1"/>
    <col min="11" max="11" width="15.85546875" customWidth="1"/>
    <col min="12" max="12" width="16.28515625" customWidth="1"/>
  </cols>
  <sheetData>
    <row r="1" spans="1:18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8.75" x14ac:dyDescent="0.3">
      <c r="A2" s="6"/>
      <c r="B2" s="6"/>
      <c r="C2" s="6"/>
      <c r="D2" s="6"/>
      <c r="E2" s="6"/>
      <c r="F2" s="6"/>
      <c r="G2" s="106" t="s">
        <v>582</v>
      </c>
      <c r="H2" s="25"/>
      <c r="I2" s="7"/>
      <c r="J2" s="111" t="s">
        <v>583</v>
      </c>
      <c r="K2" s="111"/>
      <c r="L2" s="111"/>
      <c r="M2" s="6"/>
      <c r="N2" s="6"/>
      <c r="O2" s="6"/>
      <c r="P2" s="6"/>
      <c r="Q2" s="6"/>
      <c r="R2" s="6"/>
    </row>
    <row r="3" spans="1:18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5.5" x14ac:dyDescent="0.35">
      <c r="A4" s="6"/>
      <c r="B4" s="6"/>
      <c r="C4" s="6"/>
      <c r="D4" s="6"/>
      <c r="E4" s="50" t="s">
        <v>369</v>
      </c>
      <c r="F4" s="6"/>
      <c r="G4" s="42"/>
      <c r="H4" s="42"/>
      <c r="I4" s="42"/>
      <c r="J4" s="42"/>
      <c r="K4" s="6"/>
      <c r="L4" s="6"/>
      <c r="M4" s="6"/>
      <c r="N4" s="6"/>
      <c r="O4" s="6"/>
      <c r="P4" s="6"/>
      <c r="Q4" s="6"/>
      <c r="R4" s="6"/>
    </row>
    <row r="5" spans="1:18" x14ac:dyDescent="0.25">
      <c r="A5" s="6"/>
      <c r="B5" s="6"/>
      <c r="C5" s="6"/>
      <c r="D5" s="6"/>
      <c r="E5" s="42" t="s">
        <v>370</v>
      </c>
      <c r="F5" s="6"/>
      <c r="G5" s="42"/>
      <c r="H5" s="42"/>
      <c r="I5" s="42"/>
      <c r="J5" s="42"/>
      <c r="K5" s="6"/>
      <c r="L5" s="6"/>
      <c r="M5" s="6"/>
      <c r="N5" s="6"/>
      <c r="O5" s="6"/>
      <c r="P5" s="6"/>
      <c r="Q5" s="6"/>
      <c r="R5" s="6"/>
    </row>
    <row r="6" spans="1:18" x14ac:dyDescent="0.25">
      <c r="A6" s="6"/>
      <c r="B6" s="6"/>
      <c r="C6" s="6"/>
      <c r="D6" s="6"/>
      <c r="E6" s="42" t="s">
        <v>371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6"/>
      <c r="B7" s="6"/>
      <c r="C7" s="6"/>
      <c r="D7" s="6"/>
      <c r="E7" s="42" t="s">
        <v>372</v>
      </c>
      <c r="F7" s="6"/>
      <c r="G7" s="42"/>
      <c r="H7" s="42"/>
      <c r="I7" s="42"/>
      <c r="J7" s="42"/>
      <c r="K7" s="6"/>
      <c r="L7" s="6"/>
      <c r="M7" s="6"/>
      <c r="N7" s="6"/>
      <c r="O7" s="6"/>
      <c r="P7" s="6"/>
      <c r="Q7" s="6"/>
      <c r="R7" s="6"/>
    </row>
    <row r="8" spans="1:18" x14ac:dyDescent="0.25">
      <c r="A8" s="6"/>
      <c r="B8" s="6"/>
      <c r="C8" s="6"/>
      <c r="D8" s="6"/>
      <c r="E8" s="42" t="s">
        <v>373</v>
      </c>
      <c r="F8" s="6"/>
      <c r="G8" s="42"/>
      <c r="H8" s="42"/>
      <c r="I8" s="42"/>
      <c r="J8" s="42"/>
      <c r="K8" s="6"/>
      <c r="L8" s="6"/>
      <c r="M8" s="6"/>
      <c r="N8" s="6"/>
      <c r="O8" s="6"/>
      <c r="P8" s="6"/>
      <c r="Q8" s="6"/>
      <c r="R8" s="6"/>
    </row>
    <row r="9" spans="1:18" x14ac:dyDescent="0.25">
      <c r="A9" s="6"/>
      <c r="B9" s="6"/>
      <c r="C9" s="6"/>
      <c r="D9" s="6"/>
      <c r="E9" s="42" t="s">
        <v>170</v>
      </c>
      <c r="F9" s="6"/>
      <c r="G9" s="42"/>
      <c r="H9" s="42"/>
      <c r="I9" s="42"/>
      <c r="J9" s="6"/>
      <c r="K9" s="6"/>
      <c r="L9" s="6"/>
      <c r="M9" s="6"/>
      <c r="N9" s="6"/>
      <c r="O9" s="6"/>
      <c r="P9" s="6"/>
      <c r="Q9" s="6"/>
      <c r="R9" s="6"/>
    </row>
    <row r="10" spans="1:18" x14ac:dyDescent="0.25">
      <c r="A10" s="6"/>
      <c r="B10" s="6"/>
      <c r="C10" s="6"/>
      <c r="D10" s="6"/>
      <c r="E10" s="42" t="s">
        <v>374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25">
      <c r="A11" s="6"/>
      <c r="B11" s="6"/>
      <c r="C11" s="6"/>
      <c r="D11" s="6"/>
      <c r="E11" s="42" t="s">
        <v>172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5">
      <c r="A12" s="6"/>
      <c r="B12" s="6"/>
      <c r="C12" s="6"/>
      <c r="D12" s="6"/>
      <c r="E12" s="42" t="s">
        <v>375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25">
      <c r="A13" s="6"/>
      <c r="B13" s="6"/>
      <c r="C13" s="6"/>
      <c r="D13" s="6"/>
      <c r="E13" s="42" t="s">
        <v>376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21" thickBot="1" x14ac:dyDescent="0.35">
      <c r="A14" s="6"/>
      <c r="B14" s="6"/>
      <c r="C14" s="6"/>
      <c r="D14" s="6"/>
      <c r="E14" s="6"/>
      <c r="F14" s="54"/>
      <c r="G14" s="6"/>
      <c r="H14" s="6"/>
      <c r="I14" s="55" t="s">
        <v>377</v>
      </c>
      <c r="K14" s="37" t="s">
        <v>133</v>
      </c>
      <c r="L14" s="28" t="s">
        <v>131</v>
      </c>
      <c r="M14" s="6"/>
      <c r="N14" s="6"/>
      <c r="O14" s="6"/>
      <c r="P14" s="6"/>
      <c r="Q14" s="6"/>
      <c r="R14" s="6"/>
    </row>
    <row r="15" spans="1:18" ht="19.5" thickBo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30">
        <v>80</v>
      </c>
      <c r="L15" s="31">
        <v>0</v>
      </c>
      <c r="M15" s="31">
        <v>0</v>
      </c>
      <c r="N15" s="6"/>
      <c r="O15" s="6"/>
      <c r="P15" s="6"/>
      <c r="Q15" s="6"/>
      <c r="R15" s="6"/>
    </row>
    <row r="16" spans="1:18" x14ac:dyDescent="0.25">
      <c r="A16" s="6"/>
      <c r="B16" s="6"/>
      <c r="C16" s="6"/>
      <c r="D16" s="6"/>
      <c r="E16" s="74" t="s">
        <v>89</v>
      </c>
      <c r="F16" s="74" t="s">
        <v>85</v>
      </c>
      <c r="G16" s="74" t="s">
        <v>177</v>
      </c>
      <c r="H16" s="74" t="s">
        <v>178</v>
      </c>
      <c r="I16" s="74" t="s">
        <v>179</v>
      </c>
      <c r="J16" s="74" t="s">
        <v>180</v>
      </c>
      <c r="K16" s="13" t="s">
        <v>130</v>
      </c>
      <c r="L16" s="28" t="s">
        <v>134</v>
      </c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38" t="s">
        <v>378</v>
      </c>
      <c r="F17" s="39" t="s">
        <v>379</v>
      </c>
      <c r="G17" s="38">
        <v>211</v>
      </c>
      <c r="H17" s="38" t="s">
        <v>137</v>
      </c>
      <c r="I17" s="38">
        <v>50</v>
      </c>
      <c r="J17" s="38">
        <v>654</v>
      </c>
      <c r="K17" s="38">
        <f>J17*$K$15</f>
        <v>52320</v>
      </c>
      <c r="L17" s="40">
        <f>(((100-$L$15)/100)*K17)</f>
        <v>52320</v>
      </c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38" t="s">
        <v>380</v>
      </c>
      <c r="F18" s="39" t="s">
        <v>381</v>
      </c>
      <c r="G18" s="38">
        <v>295</v>
      </c>
      <c r="H18" s="38" t="s">
        <v>140</v>
      </c>
      <c r="I18" s="38">
        <v>65</v>
      </c>
      <c r="J18" s="38">
        <v>738</v>
      </c>
      <c r="K18" s="38">
        <f t="shared" ref="K18:K51" si="0">J18*$K$15</f>
        <v>59040</v>
      </c>
      <c r="L18" s="40">
        <f t="shared" ref="L18:L51" si="1">(((100-$L$15)/100)*K18)</f>
        <v>59040</v>
      </c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38" t="s">
        <v>382</v>
      </c>
      <c r="F19" s="39" t="s">
        <v>383</v>
      </c>
      <c r="G19" s="38">
        <v>485</v>
      </c>
      <c r="H19" s="38" t="s">
        <v>143</v>
      </c>
      <c r="I19" s="38">
        <v>87</v>
      </c>
      <c r="J19" s="38">
        <v>827</v>
      </c>
      <c r="K19" s="38">
        <f t="shared" si="0"/>
        <v>66160</v>
      </c>
      <c r="L19" s="40">
        <f t="shared" si="1"/>
        <v>66160</v>
      </c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38" t="s">
        <v>384</v>
      </c>
      <c r="F20" s="39" t="s">
        <v>385</v>
      </c>
      <c r="G20" s="38">
        <v>695</v>
      </c>
      <c r="H20" s="38" t="s">
        <v>146</v>
      </c>
      <c r="I20" s="38">
        <v>101</v>
      </c>
      <c r="J20" s="38">
        <v>927</v>
      </c>
      <c r="K20" s="38">
        <f t="shared" si="0"/>
        <v>74160</v>
      </c>
      <c r="L20" s="40">
        <f t="shared" si="1"/>
        <v>74160</v>
      </c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38" t="s">
        <v>386</v>
      </c>
      <c r="F21" s="39" t="s">
        <v>387</v>
      </c>
      <c r="G21" s="38">
        <v>990</v>
      </c>
      <c r="H21" s="38" t="s">
        <v>149</v>
      </c>
      <c r="I21" s="38">
        <v>131</v>
      </c>
      <c r="J21" s="38">
        <v>1112</v>
      </c>
      <c r="K21" s="38">
        <f t="shared" si="0"/>
        <v>88960</v>
      </c>
      <c r="L21" s="40">
        <f t="shared" si="1"/>
        <v>88960</v>
      </c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38" t="s">
        <v>388</v>
      </c>
      <c r="F22" s="39" t="s">
        <v>389</v>
      </c>
      <c r="G22" s="38">
        <v>1200</v>
      </c>
      <c r="H22" s="38" t="s">
        <v>152</v>
      </c>
      <c r="I22" s="38">
        <v>174</v>
      </c>
      <c r="J22" s="38">
        <v>1629</v>
      </c>
      <c r="K22" s="38">
        <f t="shared" si="0"/>
        <v>130320</v>
      </c>
      <c r="L22" s="40">
        <f t="shared" si="1"/>
        <v>130320</v>
      </c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38" t="s">
        <v>390</v>
      </c>
      <c r="F23" s="39" t="s">
        <v>391</v>
      </c>
      <c r="G23" s="38">
        <v>1525</v>
      </c>
      <c r="H23" s="38" t="s">
        <v>155</v>
      </c>
      <c r="I23" s="38">
        <v>200</v>
      </c>
      <c r="J23" s="38">
        <v>1777</v>
      </c>
      <c r="K23" s="38">
        <f t="shared" si="0"/>
        <v>142160</v>
      </c>
      <c r="L23" s="40">
        <f t="shared" si="1"/>
        <v>142160</v>
      </c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38" t="s">
        <v>392</v>
      </c>
      <c r="F24" s="39" t="s">
        <v>393</v>
      </c>
      <c r="G24" s="38">
        <v>2030</v>
      </c>
      <c r="H24" s="38" t="s">
        <v>158</v>
      </c>
      <c r="I24" s="38">
        <v>246</v>
      </c>
      <c r="J24" s="38">
        <v>2458</v>
      </c>
      <c r="K24" s="38">
        <f t="shared" si="0"/>
        <v>196640</v>
      </c>
      <c r="L24" s="40">
        <f t="shared" si="1"/>
        <v>196640</v>
      </c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38" t="s">
        <v>394</v>
      </c>
      <c r="F25" s="39" t="s">
        <v>395</v>
      </c>
      <c r="G25" s="38">
        <v>3540</v>
      </c>
      <c r="H25" s="38" t="s">
        <v>161</v>
      </c>
      <c r="I25" s="38">
        <v>450</v>
      </c>
      <c r="J25" s="38">
        <v>3426</v>
      </c>
      <c r="K25" s="38">
        <f t="shared" si="0"/>
        <v>274080</v>
      </c>
      <c r="L25" s="40">
        <f>(((100-$M$15)/100)*K25)</f>
        <v>274080</v>
      </c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38" t="s">
        <v>396</v>
      </c>
      <c r="F26" s="39" t="s">
        <v>397</v>
      </c>
      <c r="G26" s="38">
        <v>4910</v>
      </c>
      <c r="H26" s="38" t="s">
        <v>164</v>
      </c>
      <c r="I26" s="38">
        <v>615</v>
      </c>
      <c r="J26" s="38">
        <v>4380</v>
      </c>
      <c r="K26" s="38">
        <f t="shared" si="0"/>
        <v>350400</v>
      </c>
      <c r="L26" s="40">
        <f>(((100-$M$15)/100)*K26)</f>
        <v>350400</v>
      </c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38"/>
      <c r="L27" s="40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6"/>
      <c r="F28" s="53" t="s">
        <v>398</v>
      </c>
      <c r="G28" s="6"/>
      <c r="H28" s="6"/>
      <c r="I28" s="6"/>
      <c r="J28" s="38">
        <v>12</v>
      </c>
      <c r="K28" s="38"/>
      <c r="L28" s="40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38"/>
      <c r="L29" s="40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38"/>
      <c r="L30" s="40"/>
      <c r="M30" s="6"/>
      <c r="N30" s="6"/>
      <c r="O30" s="6"/>
      <c r="P30" s="6"/>
      <c r="Q30" s="6"/>
      <c r="R30" s="6"/>
    </row>
    <row r="31" spans="1:18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38"/>
      <c r="L31" s="40"/>
      <c r="M31" s="6"/>
      <c r="N31" s="6"/>
      <c r="O31" s="6"/>
      <c r="P31" s="6"/>
      <c r="Q31" s="6"/>
      <c r="R31" s="6"/>
    </row>
    <row r="32" spans="1:18" ht="25.5" x14ac:dyDescent="0.35">
      <c r="A32" s="6"/>
      <c r="B32" s="6"/>
      <c r="C32" s="6"/>
      <c r="D32" s="6"/>
      <c r="E32" s="50" t="s">
        <v>399</v>
      </c>
      <c r="F32" s="6"/>
      <c r="G32" s="42"/>
      <c r="H32" s="42"/>
      <c r="I32" s="42"/>
      <c r="J32" s="42"/>
      <c r="K32" s="38"/>
      <c r="L32" s="40"/>
      <c r="M32" s="6"/>
      <c r="N32" s="6"/>
      <c r="O32" s="6"/>
      <c r="P32" s="6"/>
      <c r="Q32" s="6"/>
      <c r="R32" s="6"/>
    </row>
    <row r="33" spans="1:18" x14ac:dyDescent="0.25">
      <c r="A33" s="6"/>
      <c r="B33" s="6"/>
      <c r="C33" s="6"/>
      <c r="D33" s="6"/>
      <c r="E33" s="42" t="s">
        <v>400</v>
      </c>
      <c r="F33" s="6"/>
      <c r="G33" s="42"/>
      <c r="H33" s="42"/>
      <c r="I33" s="42"/>
      <c r="J33" s="42"/>
      <c r="K33" s="38"/>
      <c r="L33" s="40"/>
      <c r="M33" s="6"/>
      <c r="N33" s="6"/>
      <c r="O33" s="6"/>
      <c r="P33" s="6"/>
      <c r="Q33" s="6"/>
      <c r="R33" s="6"/>
    </row>
    <row r="34" spans="1:18" x14ac:dyDescent="0.25">
      <c r="A34" s="6"/>
      <c r="B34" s="6"/>
      <c r="C34" s="6"/>
      <c r="D34" s="6"/>
      <c r="E34" s="42" t="s">
        <v>371</v>
      </c>
      <c r="F34" s="6"/>
      <c r="G34" s="6"/>
      <c r="H34" s="6"/>
      <c r="I34" s="6"/>
      <c r="J34" s="6"/>
      <c r="K34" s="38"/>
      <c r="L34" s="40"/>
      <c r="M34" s="6"/>
      <c r="N34" s="6"/>
      <c r="O34" s="6"/>
      <c r="P34" s="6"/>
      <c r="Q34" s="6"/>
      <c r="R34" s="6"/>
    </row>
    <row r="35" spans="1:18" x14ac:dyDescent="0.25">
      <c r="A35" s="6"/>
      <c r="B35" s="6"/>
      <c r="C35" s="6"/>
      <c r="D35" s="6"/>
      <c r="E35" s="42" t="s">
        <v>372</v>
      </c>
      <c r="F35" s="6"/>
      <c r="G35" s="42"/>
      <c r="H35" s="42"/>
      <c r="I35" s="42"/>
      <c r="J35" s="42"/>
      <c r="K35" s="38"/>
      <c r="L35" s="40"/>
      <c r="M35" s="6"/>
      <c r="N35" s="6"/>
      <c r="O35" s="6"/>
      <c r="P35" s="6"/>
      <c r="Q35" s="6"/>
      <c r="R35" s="6"/>
    </row>
    <row r="36" spans="1:18" x14ac:dyDescent="0.25">
      <c r="A36" s="6"/>
      <c r="B36" s="6"/>
      <c r="C36" s="6"/>
      <c r="D36" s="6"/>
      <c r="E36" s="42" t="s">
        <v>401</v>
      </c>
      <c r="F36" s="6"/>
      <c r="G36" s="42"/>
      <c r="H36" s="42"/>
      <c r="I36" s="42"/>
      <c r="J36" s="42"/>
      <c r="K36" s="38"/>
      <c r="L36" s="40"/>
      <c r="M36" s="6"/>
      <c r="N36" s="6"/>
      <c r="O36" s="6"/>
      <c r="P36" s="6"/>
      <c r="Q36" s="6"/>
      <c r="R36" s="6"/>
    </row>
    <row r="37" spans="1:18" x14ac:dyDescent="0.25">
      <c r="A37" s="6"/>
      <c r="B37" s="6"/>
      <c r="C37" s="6"/>
      <c r="D37" s="6"/>
      <c r="E37" s="42" t="s">
        <v>170</v>
      </c>
      <c r="F37" s="6"/>
      <c r="G37" s="42"/>
      <c r="H37" s="42"/>
      <c r="I37" s="42"/>
      <c r="J37" s="6"/>
      <c r="K37" s="38"/>
      <c r="L37" s="40"/>
      <c r="M37" s="6"/>
      <c r="N37" s="6"/>
      <c r="O37" s="6"/>
      <c r="P37" s="6"/>
      <c r="Q37" s="6"/>
      <c r="R37" s="6"/>
    </row>
    <row r="38" spans="1:18" x14ac:dyDescent="0.25">
      <c r="A38" s="6"/>
      <c r="B38" s="6"/>
      <c r="C38" s="6"/>
      <c r="D38" s="6"/>
      <c r="E38" s="42" t="s">
        <v>374</v>
      </c>
      <c r="F38" s="6"/>
      <c r="G38" s="6"/>
      <c r="H38" s="6"/>
      <c r="I38" s="6"/>
      <c r="J38" s="6"/>
      <c r="K38" s="38"/>
      <c r="L38" s="40"/>
      <c r="M38" s="6"/>
      <c r="N38" s="6"/>
      <c r="O38" s="6"/>
      <c r="P38" s="6"/>
      <c r="Q38" s="6"/>
      <c r="R38" s="6"/>
    </row>
    <row r="39" spans="1:18" x14ac:dyDescent="0.25">
      <c r="A39" s="6"/>
      <c r="B39" s="6"/>
      <c r="C39" s="6"/>
      <c r="D39" s="6"/>
      <c r="E39" s="42" t="s">
        <v>172</v>
      </c>
      <c r="F39" s="6"/>
      <c r="G39" s="6"/>
      <c r="H39" s="6"/>
      <c r="I39" s="6"/>
      <c r="J39" s="6"/>
      <c r="K39" s="38"/>
      <c r="L39" s="40"/>
      <c r="M39" s="6"/>
      <c r="N39" s="6"/>
      <c r="O39" s="6"/>
      <c r="P39" s="6"/>
      <c r="Q39" s="6"/>
      <c r="R39" s="6"/>
    </row>
    <row r="40" spans="1:18" x14ac:dyDescent="0.25">
      <c r="A40" s="6"/>
      <c r="B40" s="6"/>
      <c r="C40" s="6"/>
      <c r="D40" s="6"/>
      <c r="E40" s="42" t="s">
        <v>375</v>
      </c>
      <c r="F40" s="6"/>
      <c r="G40" s="6"/>
      <c r="H40" s="6"/>
      <c r="I40" s="6"/>
      <c r="J40" s="6"/>
      <c r="K40" s="38"/>
      <c r="L40" s="40"/>
      <c r="M40" s="6"/>
      <c r="N40" s="6"/>
      <c r="O40" s="6"/>
      <c r="P40" s="6"/>
      <c r="Q40" s="6"/>
      <c r="R40" s="6"/>
    </row>
    <row r="41" spans="1:18" x14ac:dyDescent="0.25">
      <c r="A41" s="6"/>
      <c r="B41" s="6"/>
      <c r="C41" s="6"/>
      <c r="D41" s="6"/>
      <c r="E41" s="42" t="s">
        <v>376</v>
      </c>
      <c r="F41" s="6"/>
      <c r="G41" s="6"/>
      <c r="H41" s="6"/>
      <c r="I41" s="6"/>
      <c r="J41" s="6"/>
      <c r="K41" s="38"/>
      <c r="L41" s="40"/>
      <c r="M41" s="6"/>
      <c r="N41" s="6"/>
      <c r="O41" s="6"/>
      <c r="P41" s="6"/>
      <c r="Q41" s="6"/>
      <c r="R41" s="6"/>
    </row>
    <row r="42" spans="1:1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38"/>
      <c r="L42" s="40"/>
      <c r="M42" s="6"/>
      <c r="N42" s="6"/>
      <c r="O42" s="6"/>
      <c r="P42" s="6"/>
      <c r="Q42" s="6"/>
      <c r="R42" s="6"/>
    </row>
    <row r="43" spans="1:18" x14ac:dyDescent="0.25">
      <c r="A43" s="6"/>
      <c r="B43" s="6"/>
      <c r="C43" s="6"/>
      <c r="D43" s="6"/>
      <c r="E43" s="74" t="s">
        <v>89</v>
      </c>
      <c r="F43" s="74" t="s">
        <v>85</v>
      </c>
      <c r="G43" s="74" t="s">
        <v>177</v>
      </c>
      <c r="H43" s="74" t="s">
        <v>178</v>
      </c>
      <c r="I43" s="74" t="s">
        <v>179</v>
      </c>
      <c r="J43" s="74" t="s">
        <v>180</v>
      </c>
      <c r="K43" s="13" t="s">
        <v>130</v>
      </c>
      <c r="L43" s="28" t="s">
        <v>134</v>
      </c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38" t="s">
        <v>402</v>
      </c>
      <c r="F44" s="39" t="s">
        <v>403</v>
      </c>
      <c r="G44" s="38">
        <v>211</v>
      </c>
      <c r="H44" s="38" t="s">
        <v>137</v>
      </c>
      <c r="I44" s="38">
        <v>50</v>
      </c>
      <c r="J44" s="102">
        <v>1280</v>
      </c>
      <c r="K44" s="38">
        <f t="shared" si="0"/>
        <v>102400</v>
      </c>
      <c r="L44" s="40">
        <f t="shared" si="1"/>
        <v>102400</v>
      </c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38" t="s">
        <v>404</v>
      </c>
      <c r="F45" s="39" t="s">
        <v>405</v>
      </c>
      <c r="G45" s="38">
        <v>295</v>
      </c>
      <c r="H45" s="38" t="s">
        <v>140</v>
      </c>
      <c r="I45" s="38">
        <v>65</v>
      </c>
      <c r="J45" s="103">
        <v>1545</v>
      </c>
      <c r="K45" s="38">
        <f t="shared" si="0"/>
        <v>123600</v>
      </c>
      <c r="L45" s="40">
        <f t="shared" si="1"/>
        <v>123600</v>
      </c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38" t="s">
        <v>406</v>
      </c>
      <c r="F46" s="39" t="s">
        <v>407</v>
      </c>
      <c r="G46" s="38">
        <v>485</v>
      </c>
      <c r="H46" s="38" t="s">
        <v>143</v>
      </c>
      <c r="I46" s="38">
        <v>87</v>
      </c>
      <c r="J46" s="103">
        <v>2025</v>
      </c>
      <c r="K46" s="38">
        <f t="shared" si="0"/>
        <v>162000</v>
      </c>
      <c r="L46" s="40">
        <f t="shared" si="1"/>
        <v>162000</v>
      </c>
      <c r="M46" s="6"/>
      <c r="N46" s="6"/>
      <c r="O46" s="6"/>
      <c r="P46" s="6"/>
      <c r="Q46" s="6"/>
      <c r="R46" s="6"/>
    </row>
    <row r="47" spans="1:18" x14ac:dyDescent="0.25">
      <c r="A47" s="6"/>
      <c r="B47" s="6"/>
      <c r="C47" s="6"/>
      <c r="D47" s="6"/>
      <c r="E47" s="38" t="s">
        <v>408</v>
      </c>
      <c r="F47" s="39" t="s">
        <v>409</v>
      </c>
      <c r="G47" s="38">
        <v>695</v>
      </c>
      <c r="H47" s="38" t="s">
        <v>146</v>
      </c>
      <c r="I47" s="38">
        <v>101</v>
      </c>
      <c r="J47" s="103">
        <v>2642</v>
      </c>
      <c r="K47" s="38">
        <f t="shared" si="0"/>
        <v>211360</v>
      </c>
      <c r="L47" s="40">
        <f t="shared" si="1"/>
        <v>211360</v>
      </c>
      <c r="M47" s="6"/>
      <c r="N47" s="6"/>
      <c r="O47" s="6"/>
      <c r="P47" s="6"/>
      <c r="Q47" s="6"/>
      <c r="R47" s="6"/>
    </row>
    <row r="48" spans="1:18" x14ac:dyDescent="0.25">
      <c r="A48" s="6"/>
      <c r="B48" s="6"/>
      <c r="C48" s="6"/>
      <c r="D48" s="6"/>
      <c r="E48" s="38" t="s">
        <v>410</v>
      </c>
      <c r="F48" s="39" t="s">
        <v>411</v>
      </c>
      <c r="G48" s="38">
        <v>990</v>
      </c>
      <c r="H48" s="38" t="s">
        <v>149</v>
      </c>
      <c r="I48" s="38">
        <v>131</v>
      </c>
      <c r="J48" s="103">
        <v>2978</v>
      </c>
      <c r="K48" s="38">
        <f t="shared" si="0"/>
        <v>238240</v>
      </c>
      <c r="L48" s="40">
        <f t="shared" si="1"/>
        <v>238240</v>
      </c>
      <c r="M48" s="6"/>
      <c r="N48" s="6"/>
      <c r="O48" s="6"/>
      <c r="P48" s="6"/>
      <c r="Q48" s="6"/>
      <c r="R48" s="6"/>
    </row>
    <row r="49" spans="1:18" x14ac:dyDescent="0.25">
      <c r="A49" s="6"/>
      <c r="B49" s="6"/>
      <c r="C49" s="6"/>
      <c r="D49" s="6"/>
      <c r="E49" s="38" t="s">
        <v>412</v>
      </c>
      <c r="F49" s="39" t="s">
        <v>413</v>
      </c>
      <c r="G49" s="38">
        <v>1200</v>
      </c>
      <c r="H49" s="38" t="s">
        <v>152</v>
      </c>
      <c r="I49" s="38">
        <v>174</v>
      </c>
      <c r="J49" s="103">
        <v>3597</v>
      </c>
      <c r="K49" s="38">
        <f t="shared" si="0"/>
        <v>287760</v>
      </c>
      <c r="L49" s="40">
        <f t="shared" si="1"/>
        <v>287760</v>
      </c>
      <c r="M49" s="6"/>
      <c r="N49" s="6"/>
      <c r="O49" s="6"/>
      <c r="P49" s="6"/>
      <c r="Q49" s="6"/>
      <c r="R49" s="6"/>
    </row>
    <row r="50" spans="1:18" x14ac:dyDescent="0.25">
      <c r="A50" s="6"/>
      <c r="B50" s="6"/>
      <c r="C50" s="6"/>
      <c r="D50" s="6"/>
      <c r="E50" s="38" t="s">
        <v>414</v>
      </c>
      <c r="F50" s="39" t="s">
        <v>415</v>
      </c>
      <c r="G50" s="38">
        <v>1525</v>
      </c>
      <c r="H50" s="38" t="s">
        <v>155</v>
      </c>
      <c r="I50" s="38">
        <v>200</v>
      </c>
      <c r="J50" s="103">
        <v>4397</v>
      </c>
      <c r="K50" s="38">
        <f t="shared" si="0"/>
        <v>351760</v>
      </c>
      <c r="L50" s="40">
        <f t="shared" si="1"/>
        <v>351760</v>
      </c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/>
      <c r="E51" s="38" t="s">
        <v>416</v>
      </c>
      <c r="F51" s="39" t="s">
        <v>417</v>
      </c>
      <c r="G51" s="38">
        <v>2030</v>
      </c>
      <c r="H51" s="38" t="s">
        <v>158</v>
      </c>
      <c r="I51" s="38">
        <v>246</v>
      </c>
      <c r="J51" s="103">
        <v>5931</v>
      </c>
      <c r="K51" s="38">
        <f t="shared" si="0"/>
        <v>474480</v>
      </c>
      <c r="L51" s="40">
        <f t="shared" si="1"/>
        <v>474480</v>
      </c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38" t="s">
        <v>418</v>
      </c>
      <c r="F52" s="39" t="s">
        <v>419</v>
      </c>
      <c r="G52" s="38">
        <v>3540</v>
      </c>
      <c r="H52" s="38" t="s">
        <v>161</v>
      </c>
      <c r="I52" s="38">
        <v>450</v>
      </c>
      <c r="J52" s="102" t="s">
        <v>235</v>
      </c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6"/>
      <c r="B53" s="6"/>
      <c r="C53" s="6"/>
      <c r="D53" s="6"/>
      <c r="E53" s="38" t="s">
        <v>420</v>
      </c>
      <c r="F53" s="39" t="s">
        <v>421</v>
      </c>
      <c r="G53" s="38">
        <v>4910</v>
      </c>
      <c r="H53" s="38" t="s">
        <v>164</v>
      </c>
      <c r="I53" s="38">
        <v>615</v>
      </c>
      <c r="J53" s="102" t="s">
        <v>235</v>
      </c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6"/>
      <c r="F55" s="53" t="s">
        <v>398</v>
      </c>
      <c r="G55" s="6"/>
      <c r="H55" s="6"/>
      <c r="I55" s="6"/>
      <c r="J55" s="38">
        <v>12</v>
      </c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</sheetData>
  <mergeCells count="1">
    <mergeCell ref="J2:L2"/>
  </mergeCells>
  <hyperlinks>
    <hyperlink ref="G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Косвенники Эмаль+ТЭНы+Аноды</vt:lpstr>
      <vt:lpstr>Теплоаккумуляторы</vt:lpstr>
      <vt:lpstr>Теплоаккумуляторы с ГВС</vt:lpstr>
      <vt:lpstr>Косвенники из нержавейки</vt:lpstr>
      <vt:lpstr>Баки Электронагрева</vt:lpstr>
      <vt:lpstr>Холодоаккумуляторы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2022-07-14T11:54:34Z</dcterms:modified>
</cp:coreProperties>
</file>